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0-PARTAGE\DSP\CONGRES TOURISME\PARC CHANOT\PROCEDURE DSP 2024-2026\DCE\envoi du 080623\"/>
    </mc:Choice>
  </mc:AlternateContent>
  <bookViews>
    <workbookView xWindow="-105" yWindow="-105" windowWidth="19425" windowHeight="10305" tabRatio="983" firstSheet="6" activeTab="12"/>
  </bookViews>
  <sheets>
    <sheet name="Présentation" sheetId="28" r:id="rId1"/>
    <sheet name="1 - CEP global" sheetId="2" r:id="rId2"/>
    <sheet name="2a Foires, Sal gd public et pro" sheetId="6" r:id="rId3"/>
    <sheet name="2b Congrès, conv, événement" sheetId="7" r:id="rId4"/>
    <sheet name="2c - Autres events org. tiers" sheetId="9" r:id="rId5"/>
    <sheet name="2d - Grande Foire" sheetId="10" r:id="rId6"/>
    <sheet name="2e - Autres events org. propre" sheetId="29" r:id="rId7"/>
    <sheet name="3 - Tarifs" sheetId="15" r:id="rId8"/>
    <sheet name="4a Détail personnel" sheetId="12" r:id="rId9"/>
    <sheet name="4b Détail interim" sheetId="31" r:id="rId10"/>
    <sheet name="4c Détail sous-traitance" sheetId="32" r:id="rId11"/>
    <sheet name="5 - Cpte GER" sheetId="17" r:id="rId12"/>
    <sheet name="6 - Investissements " sheetId="33" r:id="rId13"/>
    <sheet name="7 - Amortissement" sheetId="34" r:id="rId14"/>
    <sheet name="8 - Tableau emplois-ressources" sheetId="35" r:id="rId15"/>
    <sheet name="9 - Etats financiers" sheetId="25" r:id="rId16"/>
    <sheet name="10 - Redevance" sheetId="27" r:id="rId17"/>
  </sheets>
  <externalReferences>
    <externalReference r:id="rId18"/>
    <externalReference r:id="rId19"/>
  </externalReferences>
  <definedNames>
    <definedName name="annéebase">'[1]Paramètres Généraux'!$B$8</definedName>
    <definedName name="Différé" localSheetId="2">#REF!</definedName>
    <definedName name="Différé" localSheetId="3">#REF!</definedName>
    <definedName name="Différé" localSheetId="4">#REF!</definedName>
    <definedName name="Différé" localSheetId="5">#REF!</definedName>
    <definedName name="Différé">#REF!</definedName>
    <definedName name="EPCI">[1]Hypothèses!$E$6</definedName>
    <definedName name="FPE" localSheetId="8">#REF!</definedName>
    <definedName name="FPE" localSheetId="9">#REF!</definedName>
    <definedName name="FPE" localSheetId="10">#REF!</definedName>
    <definedName name="FPE">#REF!</definedName>
    <definedName name="FraisF" localSheetId="2">#REF!</definedName>
    <definedName name="FraisF" localSheetId="3">#REF!</definedName>
    <definedName name="FraisF" localSheetId="4">#REF!</definedName>
    <definedName name="FraisF" localSheetId="5">#REF!</definedName>
    <definedName name="FraisF">#REF!</definedName>
    <definedName name="FraisV" localSheetId="2">#REF!</definedName>
    <definedName name="FraisV" localSheetId="3">#REF!</definedName>
    <definedName name="FraisV" localSheetId="4">#REF!</definedName>
    <definedName name="FraisV" localSheetId="5">#REF!</definedName>
    <definedName name="FraisV">#REF!</definedName>
    <definedName name="gestion">[1]Hypothèses!$E$118</definedName>
    <definedName name="II" localSheetId="8">#REF!</definedName>
    <definedName name="II" localSheetId="9">#REF!</definedName>
    <definedName name="II" localSheetId="10">#REF!</definedName>
    <definedName name="II">#REF!</definedName>
    <definedName name="_xlnm.Print_Titles" localSheetId="7">'3 - Tarifs'!$1:$9</definedName>
    <definedName name="_xlnm.Print_Titles" localSheetId="11">'5 - Cpte GER'!$1:$9</definedName>
    <definedName name="_xlnm.Print_Titles" localSheetId="14">'8 - Tableau emplois-ressources'!$1:$10</definedName>
    <definedName name="MtEch" localSheetId="2">#REF!</definedName>
    <definedName name="MtEch" localSheetId="3">#REF!</definedName>
    <definedName name="MtEch" localSheetId="4">#REF!</definedName>
    <definedName name="MtEch" localSheetId="5">#REF!</definedName>
    <definedName name="MtEch">#REF!</definedName>
    <definedName name="MtEmprunt" localSheetId="2">#REF!</definedName>
    <definedName name="MtEmprunt" localSheetId="3">#REF!</definedName>
    <definedName name="MtEmprunt" localSheetId="4">#REF!</definedName>
    <definedName name="MtEmprunt" localSheetId="5">#REF!</definedName>
    <definedName name="MtEmprunt">#REF!</definedName>
    <definedName name="NbDeci">2</definedName>
    <definedName name="NbEch" localSheetId="2">#REF!</definedName>
    <definedName name="NbEch" localSheetId="3">#REF!</definedName>
    <definedName name="NbEch" localSheetId="4">#REF!</definedName>
    <definedName name="NbEch" localSheetId="5">#REF!</definedName>
    <definedName name="NbEch">#REF!</definedName>
    <definedName name="NbEchAn" localSheetId="2">#REF!</definedName>
    <definedName name="NbEchAn" localSheetId="3">#REF!</definedName>
    <definedName name="NbEchAn" localSheetId="4">#REF!</definedName>
    <definedName name="NbEchAn" localSheetId="5">#REF!</definedName>
    <definedName name="NbEchAn">#REF!</definedName>
    <definedName name="Préfi">'[1]Paramètres Généraux'!$B$50</definedName>
    <definedName name="Suba" localSheetId="8">#REF!</definedName>
    <definedName name="Suba" localSheetId="9">#REF!</definedName>
    <definedName name="Suba" localSheetId="10">#REF!</definedName>
    <definedName name="Suba">#REF!</definedName>
    <definedName name="Taux_IS">[2]Hypothèses!$E$92</definedName>
    <definedName name="TVA">'[1]Paramètres Généraux'!$C$99</definedName>
    <definedName name="TxPer" localSheetId="2">#REF!</definedName>
    <definedName name="TxPer" localSheetId="3">#REF!</definedName>
    <definedName name="TxPer" localSheetId="4">#REF!</definedName>
    <definedName name="TxPer" localSheetId="5">#REF!</definedName>
    <definedName name="TxPer">#REF!</definedName>
    <definedName name="_xlnm.Print_Area" localSheetId="1">'1 - CEP global'!$A$6:$F$97</definedName>
    <definedName name="_xlnm.Print_Area" localSheetId="2">'2a Foires, Sal gd public et pro'!$A$1:$F$54</definedName>
    <definedName name="_xlnm.Print_Area" localSheetId="3">'2b Congrès, conv, événement'!$A$1:$F$53</definedName>
    <definedName name="_xlnm.Print_Area" localSheetId="4">'2c - Autres events org. tiers'!$A$1:$F$53</definedName>
    <definedName name="_xlnm.Print_Area" localSheetId="5">'2d - Grande Foire'!$A$1:$F$53</definedName>
    <definedName name="_xlnm.Print_Area" localSheetId="7">'3 - Tarifs'!$A$1:$G$34</definedName>
    <definedName name="_xlnm.Print_Area" localSheetId="8">'4a Détail personnel'!$A$1:$M$44</definedName>
    <definedName name="_xlnm.Print_Area" localSheetId="9">'4b Détail interim'!$A$1:$I$44</definedName>
    <definedName name="_xlnm.Print_Area" localSheetId="10">'4c Détail sous-traitance'!$A$1:$F$25</definedName>
    <definedName name="_xlnm.Print_Area" localSheetId="11">'5 - Cpte GER'!$A$1:$F$47</definedName>
    <definedName name="_xlnm.Print_Area" localSheetId="14">'8 - Tableau emplois-ressources'!$A$1:$J$52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6" l="1"/>
  <c r="F21" i="7"/>
  <c r="F23" i="2" s="1"/>
  <c r="F21" i="10"/>
  <c r="F35" i="2" s="1"/>
  <c r="F21" i="29"/>
  <c r="F45" i="2"/>
  <c r="E45" i="2"/>
  <c r="D45" i="2"/>
  <c r="F41" i="2"/>
  <c r="F17" i="2"/>
  <c r="J36" i="33"/>
  <c r="I36" i="33"/>
  <c r="H36" i="33"/>
  <c r="K39" i="34"/>
  <c r="F94" i="2" s="1"/>
  <c r="H39" i="34"/>
  <c r="E94" i="2" s="1"/>
  <c r="E39" i="34"/>
  <c r="D94" i="2" s="1"/>
  <c r="B7" i="27" a="1"/>
  <c r="B7" i="27" s="1"/>
  <c r="B7" i="25" a="1"/>
  <c r="B7" i="25" s="1"/>
  <c r="B7" i="35" a="1"/>
  <c r="B7" i="35" s="1"/>
  <c r="B7" i="34" a="1"/>
  <c r="B7" i="34" s="1"/>
  <c r="B7" i="33" a="1"/>
  <c r="B7" i="33" s="1"/>
  <c r="B7" i="17" a="1"/>
  <c r="B7" i="17" s="1"/>
  <c r="B7" i="32" a="1"/>
  <c r="B7" i="32" s="1"/>
  <c r="B7" i="31" a="1"/>
  <c r="B7" i="31" s="1"/>
  <c r="B7" i="12" a="1"/>
  <c r="B7" i="12" s="1"/>
  <c r="B7" i="29" a="1"/>
  <c r="B7" i="29" s="1"/>
  <c r="B7" i="10" a="1"/>
  <c r="B7" i="10" s="1"/>
  <c r="B7" i="9" a="1"/>
  <c r="B7" i="9" s="1"/>
  <c r="B7" i="7" a="1"/>
  <c r="B7" i="7" s="1"/>
  <c r="B7" i="6" a="1"/>
  <c r="B7" i="6" s="1"/>
  <c r="B7" i="2" a="1"/>
  <c r="B7" i="2" s="1"/>
  <c r="B7" i="15" a="1"/>
  <c r="B7" i="15" s="1"/>
  <c r="A4" i="15" a="1"/>
  <c r="A4" i="15" s="1"/>
  <c r="A4" i="12" a="1"/>
  <c r="A4" i="12" s="1"/>
  <c r="G24" i="35"/>
  <c r="G47" i="35" s="1"/>
  <c r="F24" i="35"/>
  <c r="E24" i="35"/>
  <c r="E47" i="35" s="1"/>
  <c r="G34" i="35"/>
  <c r="F34" i="35"/>
  <c r="E34" i="35"/>
  <c r="I44" i="35"/>
  <c r="I41" i="35"/>
  <c r="I38" i="35"/>
  <c r="I35" i="35"/>
  <c r="I31" i="35"/>
  <c r="I28" i="35"/>
  <c r="I25" i="35"/>
  <c r="F47" i="35" l="1"/>
  <c r="I34" i="35"/>
  <c r="I24" i="35"/>
  <c r="I46" i="35" l="1"/>
  <c r="I45" i="35"/>
  <c r="I23" i="35"/>
  <c r="G20" i="35"/>
  <c r="F20" i="35"/>
  <c r="E20" i="35"/>
  <c r="I19" i="35"/>
  <c r="I18" i="35"/>
  <c r="I17" i="35"/>
  <c r="I16" i="35"/>
  <c r="A4" i="35" a="1"/>
  <c r="A4" i="35" s="1"/>
  <c r="I47" i="35" l="1"/>
  <c r="I20" i="35"/>
  <c r="D37" i="34" l="1"/>
  <c r="F37" i="34" s="1"/>
  <c r="G37" i="34" s="1"/>
  <c r="I37" i="34" s="1"/>
  <c r="J37" i="34" s="1"/>
  <c r="L37" i="34" s="1"/>
  <c r="D36" i="34"/>
  <c r="F36" i="34" s="1"/>
  <c r="G36" i="34" s="1"/>
  <c r="I36" i="34" s="1"/>
  <c r="J36" i="34" s="1"/>
  <c r="L36" i="34" s="1"/>
  <c r="D35" i="34"/>
  <c r="F35" i="34" s="1"/>
  <c r="G35" i="34" s="1"/>
  <c r="I35" i="34" s="1"/>
  <c r="J35" i="34" s="1"/>
  <c r="L35" i="34" s="1"/>
  <c r="D34" i="34"/>
  <c r="F34" i="34" s="1"/>
  <c r="G34" i="34" s="1"/>
  <c r="I34" i="34" s="1"/>
  <c r="J34" i="34" s="1"/>
  <c r="L34" i="34" s="1"/>
  <c r="D33" i="34"/>
  <c r="F33" i="34" s="1"/>
  <c r="G33" i="34" s="1"/>
  <c r="I33" i="34" s="1"/>
  <c r="J33" i="34" s="1"/>
  <c r="L33" i="34" s="1"/>
  <c r="D32" i="34"/>
  <c r="F32" i="34" s="1"/>
  <c r="G32" i="34" s="1"/>
  <c r="I32" i="34" s="1"/>
  <c r="J32" i="34" s="1"/>
  <c r="L32" i="34" s="1"/>
  <c r="D31" i="34"/>
  <c r="F31" i="34" s="1"/>
  <c r="G31" i="34" s="1"/>
  <c r="I31" i="34" s="1"/>
  <c r="J31" i="34" s="1"/>
  <c r="L31" i="34" s="1"/>
  <c r="D30" i="34"/>
  <c r="F30" i="34" s="1"/>
  <c r="G30" i="34" s="1"/>
  <c r="I30" i="34" s="1"/>
  <c r="J30" i="34" s="1"/>
  <c r="L30" i="34" s="1"/>
  <c r="D29" i="34"/>
  <c r="F29" i="34" s="1"/>
  <c r="G29" i="34" s="1"/>
  <c r="I29" i="34" s="1"/>
  <c r="J29" i="34" s="1"/>
  <c r="L29" i="34" s="1"/>
  <c r="D28" i="34"/>
  <c r="F28" i="34" s="1"/>
  <c r="G28" i="34" s="1"/>
  <c r="I28" i="34" s="1"/>
  <c r="J28" i="34" s="1"/>
  <c r="L28" i="34" s="1"/>
  <c r="D27" i="34"/>
  <c r="F27" i="34" s="1"/>
  <c r="G27" i="34" s="1"/>
  <c r="I27" i="34" s="1"/>
  <c r="J27" i="34" s="1"/>
  <c r="L27" i="34" s="1"/>
  <c r="D26" i="34"/>
  <c r="F26" i="34" s="1"/>
  <c r="G26" i="34" s="1"/>
  <c r="I26" i="34" s="1"/>
  <c r="J26" i="34" s="1"/>
  <c r="L26" i="34" s="1"/>
  <c r="D25" i="34"/>
  <c r="F25" i="34" s="1"/>
  <c r="G25" i="34" s="1"/>
  <c r="I25" i="34" s="1"/>
  <c r="J25" i="34" s="1"/>
  <c r="L25" i="34" s="1"/>
  <c r="D24" i="34"/>
  <c r="F24" i="34" s="1"/>
  <c r="G24" i="34" s="1"/>
  <c r="I24" i="34" s="1"/>
  <c r="J24" i="34" s="1"/>
  <c r="L24" i="34" s="1"/>
  <c r="D23" i="34"/>
  <c r="F23" i="34" s="1"/>
  <c r="G23" i="34" s="1"/>
  <c r="I23" i="34" s="1"/>
  <c r="J23" i="34" s="1"/>
  <c r="L23" i="34" s="1"/>
  <c r="D22" i="34"/>
  <c r="F22" i="34" s="1"/>
  <c r="G22" i="34" s="1"/>
  <c r="I22" i="34" s="1"/>
  <c r="J22" i="34" s="1"/>
  <c r="L22" i="34" s="1"/>
  <c r="D21" i="34"/>
  <c r="F21" i="34" s="1"/>
  <c r="G21" i="34" s="1"/>
  <c r="I21" i="34" s="1"/>
  <c r="J21" i="34" s="1"/>
  <c r="L21" i="34" s="1"/>
  <c r="D20" i="34"/>
  <c r="F20" i="34" s="1"/>
  <c r="G20" i="34" s="1"/>
  <c r="I20" i="34" s="1"/>
  <c r="J20" i="34" s="1"/>
  <c r="L20" i="34" s="1"/>
  <c r="D19" i="34"/>
  <c r="F19" i="34" s="1"/>
  <c r="G19" i="34" s="1"/>
  <c r="I19" i="34" s="1"/>
  <c r="J19" i="34" s="1"/>
  <c r="L19" i="34" s="1"/>
  <c r="D18" i="34"/>
  <c r="F18" i="34" s="1"/>
  <c r="G18" i="34" s="1"/>
  <c r="I18" i="34" s="1"/>
  <c r="J18" i="34" s="1"/>
  <c r="L18" i="34" s="1"/>
  <c r="D17" i="34"/>
  <c r="D16" i="34"/>
  <c r="F16" i="34" s="1"/>
  <c r="G16" i="34" s="1"/>
  <c r="I16" i="34" s="1"/>
  <c r="J16" i="34" s="1"/>
  <c r="L16" i="34" s="1"/>
  <c r="C37" i="34"/>
  <c r="C36" i="34"/>
  <c r="C35" i="34"/>
  <c r="C34" i="34"/>
  <c r="C33" i="34"/>
  <c r="C32" i="34"/>
  <c r="C31" i="34"/>
  <c r="C30" i="34"/>
  <c r="C29" i="34"/>
  <c r="C28" i="34"/>
  <c r="C27" i="34"/>
  <c r="C26" i="34"/>
  <c r="C25" i="34"/>
  <c r="C24" i="34"/>
  <c r="C23" i="34"/>
  <c r="C22" i="34"/>
  <c r="C21" i="34"/>
  <c r="C20" i="34"/>
  <c r="C19" i="34"/>
  <c r="C18" i="34"/>
  <c r="C17" i="34"/>
  <c r="C16" i="34"/>
  <c r="A4" i="34" a="1"/>
  <c r="A4" i="34" s="1"/>
  <c r="F19" i="17"/>
  <c r="F41" i="17" s="1"/>
  <c r="F43" i="17" s="1"/>
  <c r="E19" i="17"/>
  <c r="E41" i="17" s="1"/>
  <c r="D19" i="17"/>
  <c r="D41" i="17" s="1"/>
  <c r="D43" i="17" s="1"/>
  <c r="F14" i="17"/>
  <c r="E14" i="17"/>
  <c r="D14" i="17"/>
  <c r="A4" i="33" a="1"/>
  <c r="A4" i="33" s="1"/>
  <c r="C33" i="29"/>
  <c r="F33" i="29"/>
  <c r="F43" i="2" s="1"/>
  <c r="E33" i="29"/>
  <c r="E43" i="2" s="1"/>
  <c r="D33" i="29"/>
  <c r="D43" i="2" s="1"/>
  <c r="C27" i="29"/>
  <c r="C21" i="29"/>
  <c r="C15" i="29"/>
  <c r="C33" i="10"/>
  <c r="C27" i="10"/>
  <c r="C21" i="10"/>
  <c r="F33" i="10"/>
  <c r="F37" i="2" s="1"/>
  <c r="E33" i="10"/>
  <c r="E37" i="2" s="1"/>
  <c r="D33" i="10"/>
  <c r="D37" i="2" s="1"/>
  <c r="C15" i="10"/>
  <c r="D33" i="9"/>
  <c r="D31" i="2" s="1"/>
  <c r="E33" i="9"/>
  <c r="E31" i="2" s="1"/>
  <c r="F33" i="9"/>
  <c r="F31" i="2" s="1"/>
  <c r="C33" i="9"/>
  <c r="C27" i="9"/>
  <c r="C21" i="9"/>
  <c r="C15" i="9"/>
  <c r="F33" i="7"/>
  <c r="F25" i="2" s="1"/>
  <c r="E33" i="7"/>
  <c r="E25" i="2" s="1"/>
  <c r="D33" i="7"/>
  <c r="D25" i="2" s="1"/>
  <c r="F27" i="7"/>
  <c r="F24" i="2" s="1"/>
  <c r="E27" i="7"/>
  <c r="E24" i="2" s="1"/>
  <c r="D27" i="7"/>
  <c r="D24" i="2" s="1"/>
  <c r="C33" i="7"/>
  <c r="C27" i="7"/>
  <c r="C21" i="7"/>
  <c r="C15" i="7"/>
  <c r="C34" i="6"/>
  <c r="F34" i="6"/>
  <c r="F19" i="2" s="1"/>
  <c r="E34" i="6"/>
  <c r="E19" i="2" s="1"/>
  <c r="D34" i="6"/>
  <c r="D19" i="2" s="1"/>
  <c r="C28" i="6"/>
  <c r="C22" i="6"/>
  <c r="C15" i="6"/>
  <c r="F24" i="32"/>
  <c r="E24" i="32"/>
  <c r="D24" i="32"/>
  <c r="A4" i="32" a="1"/>
  <c r="A4" i="32" s="1"/>
  <c r="F43" i="31"/>
  <c r="D43" i="31"/>
  <c r="I43" i="31"/>
  <c r="H43" i="31"/>
  <c r="G43" i="31"/>
  <c r="A4" i="31" a="1"/>
  <c r="A4" i="31" s="1"/>
  <c r="D43" i="6"/>
  <c r="E43" i="6"/>
  <c r="F43" i="6"/>
  <c r="D28" i="6"/>
  <c r="D18" i="2" s="1"/>
  <c r="E89" i="2"/>
  <c r="F89" i="2"/>
  <c r="D89" i="2"/>
  <c r="H97" i="25"/>
  <c r="H100" i="25" s="1"/>
  <c r="G97" i="25"/>
  <c r="F97" i="25"/>
  <c r="H87" i="25"/>
  <c r="G87" i="25"/>
  <c r="F87" i="25"/>
  <c r="F42" i="29"/>
  <c r="F50" i="29" s="1"/>
  <c r="F57" i="2" s="1"/>
  <c r="E42" i="29"/>
  <c r="E50" i="29" s="1"/>
  <c r="E57" i="2" s="1"/>
  <c r="D42" i="29"/>
  <c r="D50" i="29" s="1"/>
  <c r="D57" i="2" s="1"/>
  <c r="F27" i="29"/>
  <c r="F42" i="2" s="1"/>
  <c r="E27" i="29"/>
  <c r="E42" i="2" s="1"/>
  <c r="D27" i="29"/>
  <c r="D42" i="2" s="1"/>
  <c r="E21" i="29"/>
  <c r="E41" i="2" s="1"/>
  <c r="D21" i="29"/>
  <c r="D41" i="2" s="1"/>
  <c r="F15" i="29"/>
  <c r="F40" i="2" s="1"/>
  <c r="E15" i="29"/>
  <c r="E40" i="2" s="1"/>
  <c r="D15" i="29"/>
  <c r="D40" i="2" s="1"/>
  <c r="F14" i="29"/>
  <c r="E14" i="29"/>
  <c r="D14" i="29"/>
  <c r="A4" i="29" a="1"/>
  <c r="A4" i="29" s="1"/>
  <c r="A4" i="27" a="1"/>
  <c r="A4" i="27" s="1"/>
  <c r="D99" i="25"/>
  <c r="D95" i="25"/>
  <c r="D94" i="25"/>
  <c r="D93" i="25"/>
  <c r="D92" i="25"/>
  <c r="D91" i="25"/>
  <c r="D90" i="25"/>
  <c r="D89" i="25"/>
  <c r="D85" i="25"/>
  <c r="D84" i="25"/>
  <c r="D83" i="25"/>
  <c r="D82" i="25"/>
  <c r="D81" i="25"/>
  <c r="D80" i="25"/>
  <c r="D79" i="25"/>
  <c r="D68" i="25"/>
  <c r="D67" i="25"/>
  <c r="F49" i="25"/>
  <c r="D60" i="25"/>
  <c r="D59" i="25"/>
  <c r="D58" i="25"/>
  <c r="D54" i="25"/>
  <c r="D53" i="25"/>
  <c r="D52" i="25"/>
  <c r="D47" i="25"/>
  <c r="D44" i="25"/>
  <c r="D38" i="25"/>
  <c r="D37" i="25"/>
  <c r="D36" i="25"/>
  <c r="D35" i="25"/>
  <c r="D34" i="25"/>
  <c r="D33" i="25"/>
  <c r="D32" i="25"/>
  <c r="D31" i="25"/>
  <c r="D30" i="25"/>
  <c r="D29" i="25"/>
  <c r="D28" i="25"/>
  <c r="D24" i="25"/>
  <c r="D23" i="25"/>
  <c r="D22" i="25"/>
  <c r="D21" i="25"/>
  <c r="D20" i="25"/>
  <c r="D19" i="25"/>
  <c r="D18" i="25"/>
  <c r="H25" i="25"/>
  <c r="H39" i="25"/>
  <c r="H55" i="25"/>
  <c r="H61" i="25"/>
  <c r="A4" i="25" a="1"/>
  <c r="A4" i="25" s="1"/>
  <c r="A4" i="17" a="1"/>
  <c r="A4" i="17" s="1"/>
  <c r="A4" i="10" a="1"/>
  <c r="A4" i="10" s="1"/>
  <c r="A4" i="9" a="1"/>
  <c r="A4" i="9" s="1"/>
  <c r="F14" i="7"/>
  <c r="E14" i="7"/>
  <c r="D14" i="7"/>
  <c r="D14" i="9" s="1"/>
  <c r="F14" i="6"/>
  <c r="E14" i="6"/>
  <c r="D14" i="6"/>
  <c r="A4" i="7" a="1"/>
  <c r="A4" i="7" s="1"/>
  <c r="A4" i="6" a="1"/>
  <c r="A4" i="6" s="1"/>
  <c r="F51" i="2"/>
  <c r="F63" i="2" s="1"/>
  <c r="E51" i="2"/>
  <c r="E63" i="2" s="1"/>
  <c r="D51" i="2"/>
  <c r="D63" i="2" s="1"/>
  <c r="A4" i="2" a="1"/>
  <c r="A4" i="2" s="1"/>
  <c r="G36" i="28" a="1"/>
  <c r="G36" i="28" s="1"/>
  <c r="E43" i="17" l="1"/>
  <c r="D13" i="17"/>
  <c r="E13" i="35" s="1"/>
  <c r="F15" i="25" s="1"/>
  <c r="K12" i="12"/>
  <c r="E13" i="17"/>
  <c r="F13" i="35" s="1"/>
  <c r="G15" i="25" s="1"/>
  <c r="L12" i="12"/>
  <c r="F13" i="17"/>
  <c r="G13" i="35" s="1"/>
  <c r="H15" i="25" s="1"/>
  <c r="M12" i="12"/>
  <c r="F17" i="34"/>
  <c r="D39" i="34"/>
  <c r="H63" i="25"/>
  <c r="H41" i="25"/>
  <c r="H49" i="25" s="1"/>
  <c r="D39" i="29"/>
  <c r="D52" i="29" s="1"/>
  <c r="E39" i="29"/>
  <c r="E52" i="29" s="1"/>
  <c r="F39" i="29"/>
  <c r="F52" i="29" s="1"/>
  <c r="D39" i="2"/>
  <c r="D14" i="10"/>
  <c r="F14" i="9"/>
  <c r="F14" i="10" s="1"/>
  <c r="F18" i="17" s="1"/>
  <c r="E14" i="9"/>
  <c r="E14" i="10" s="1"/>
  <c r="E18" i="17" s="1"/>
  <c r="E39" i="2"/>
  <c r="F39" i="2"/>
  <c r="D18" i="17" l="1"/>
  <c r="G17" i="34"/>
  <c r="F39" i="34"/>
  <c r="H65" i="25"/>
  <c r="H70" i="25" s="1"/>
  <c r="H12" i="34"/>
  <c r="K12" i="34"/>
  <c r="E12" i="34"/>
  <c r="I17" i="34" l="1"/>
  <c r="G39" i="34"/>
  <c r="F88" i="2"/>
  <c r="D88" i="2"/>
  <c r="E88" i="2"/>
  <c r="G77" i="25"/>
  <c r="E12" i="27"/>
  <c r="H77" i="25"/>
  <c r="F12" i="27"/>
  <c r="F77" i="25"/>
  <c r="D12" i="27"/>
  <c r="F100" i="25"/>
  <c r="F106" i="25"/>
  <c r="G105" i="25" s="1"/>
  <c r="G106" i="25" s="1"/>
  <c r="H105" i="25" s="1"/>
  <c r="H106" i="25" s="1"/>
  <c r="G100" i="25"/>
  <c r="G61" i="25"/>
  <c r="F61" i="25"/>
  <c r="G55" i="25"/>
  <c r="F55" i="25"/>
  <c r="G39" i="25"/>
  <c r="F39" i="25"/>
  <c r="G25" i="25"/>
  <c r="F25" i="25"/>
  <c r="D22" i="6"/>
  <c r="D17" i="2" s="1"/>
  <c r="D15" i="6"/>
  <c r="H43" i="12"/>
  <c r="M43" i="12"/>
  <c r="F64" i="2" s="1"/>
  <c r="L43" i="12"/>
  <c r="E64" i="2" s="1"/>
  <c r="K43" i="12"/>
  <c r="D64" i="2" s="1"/>
  <c r="J43" i="12"/>
  <c r="I43" i="12"/>
  <c r="G43" i="12"/>
  <c r="F43" i="12"/>
  <c r="E43" i="12"/>
  <c r="D43" i="12"/>
  <c r="F42" i="10"/>
  <c r="F56" i="2" s="1"/>
  <c r="E42" i="10"/>
  <c r="E56" i="2" s="1"/>
  <c r="D42" i="10"/>
  <c r="D56" i="2" s="1"/>
  <c r="F27" i="10"/>
  <c r="F36" i="2" s="1"/>
  <c r="E27" i="10"/>
  <c r="E36" i="2" s="1"/>
  <c r="D27" i="10"/>
  <c r="D36" i="2" s="1"/>
  <c r="E21" i="10"/>
  <c r="E35" i="2" s="1"/>
  <c r="D21" i="10"/>
  <c r="D35" i="2" s="1"/>
  <c r="F15" i="10"/>
  <c r="F34" i="2" s="1"/>
  <c r="E15" i="10"/>
  <c r="E34" i="2" s="1"/>
  <c r="D15" i="10"/>
  <c r="F42" i="9"/>
  <c r="F55" i="2" s="1"/>
  <c r="E42" i="9"/>
  <c r="E55" i="2" s="1"/>
  <c r="D42" i="9"/>
  <c r="D50" i="9" s="1"/>
  <c r="F27" i="9"/>
  <c r="F30" i="2" s="1"/>
  <c r="E27" i="9"/>
  <c r="E30" i="2" s="1"/>
  <c r="D27" i="9"/>
  <c r="D30" i="2" s="1"/>
  <c r="F21" i="9"/>
  <c r="F29" i="2" s="1"/>
  <c r="E21" i="9"/>
  <c r="E29" i="2" s="1"/>
  <c r="D21" i="9"/>
  <c r="D29" i="2" s="1"/>
  <c r="F15" i="9"/>
  <c r="F28" i="2" s="1"/>
  <c r="E15" i="9"/>
  <c r="E28" i="2" s="1"/>
  <c r="D15" i="9"/>
  <c r="D28" i="2" s="1"/>
  <c r="D27" i="2" s="1"/>
  <c r="F42" i="7"/>
  <c r="F54" i="2" s="1"/>
  <c r="E42" i="7"/>
  <c r="E50" i="7" s="1"/>
  <c r="D42" i="7"/>
  <c r="D54" i="2" s="1"/>
  <c r="E21" i="7"/>
  <c r="E23" i="2" s="1"/>
  <c r="D21" i="7"/>
  <c r="D23" i="2" s="1"/>
  <c r="F15" i="7"/>
  <c r="E15" i="7"/>
  <c r="D15" i="7"/>
  <c r="F53" i="2"/>
  <c r="E53" i="2"/>
  <c r="D53" i="2"/>
  <c r="F28" i="6"/>
  <c r="F18" i="2" s="1"/>
  <c r="E28" i="6"/>
  <c r="E18" i="2" s="1"/>
  <c r="E22" i="6"/>
  <c r="E17" i="2" s="1"/>
  <c r="F15" i="6"/>
  <c r="F16" i="2" s="1"/>
  <c r="E15" i="6"/>
  <c r="E16" i="2" s="1"/>
  <c r="E39" i="7" l="1"/>
  <c r="E22" i="2"/>
  <c r="E21" i="2" s="1"/>
  <c r="F39" i="7"/>
  <c r="F22" i="2"/>
  <c r="D39" i="7"/>
  <c r="D22" i="2"/>
  <c r="D21" i="2" s="1"/>
  <c r="J17" i="34"/>
  <c r="I39" i="34"/>
  <c r="D39" i="10"/>
  <c r="D34" i="2"/>
  <c r="E27" i="2"/>
  <c r="F27" i="2"/>
  <c r="G63" i="25"/>
  <c r="G41" i="25"/>
  <c r="G49" i="25" s="1"/>
  <c r="D61" i="25"/>
  <c r="F39" i="10"/>
  <c r="E39" i="10"/>
  <c r="F39" i="9"/>
  <c r="E39" i="9"/>
  <c r="D39" i="9"/>
  <c r="D52" i="9" s="1"/>
  <c r="E52" i="7"/>
  <c r="D16" i="2"/>
  <c r="D40" i="6"/>
  <c r="E40" i="6"/>
  <c r="F40" i="6"/>
  <c r="F63" i="25"/>
  <c r="D55" i="25"/>
  <c r="D25" i="25"/>
  <c r="F41" i="25"/>
  <c r="D39" i="25"/>
  <c r="F50" i="10"/>
  <c r="E50" i="9"/>
  <c r="F50" i="9"/>
  <c r="F50" i="7"/>
  <c r="F90" i="2"/>
  <c r="D90" i="2"/>
  <c r="D55" i="2"/>
  <c r="D52" i="2" s="1"/>
  <c r="D59" i="2" s="1"/>
  <c r="E90" i="2"/>
  <c r="F33" i="2"/>
  <c r="D33" i="2"/>
  <c r="D50" i="7"/>
  <c r="F51" i="6"/>
  <c r="D50" i="10"/>
  <c r="D51" i="6"/>
  <c r="E50" i="10"/>
  <c r="F52" i="2"/>
  <c r="F59" i="2" s="1"/>
  <c r="E51" i="6"/>
  <c r="E33" i="2"/>
  <c r="E54" i="2"/>
  <c r="E52" i="2" s="1"/>
  <c r="E59" i="2" s="1"/>
  <c r="F21" i="2"/>
  <c r="L17" i="34" l="1"/>
  <c r="L39" i="34" s="1"/>
  <c r="J39" i="34"/>
  <c r="F65" i="25"/>
  <c r="F70" i="25" s="1"/>
  <c r="G65" i="25"/>
  <c r="G70" i="25" s="1"/>
  <c r="E15" i="2"/>
  <c r="D15" i="2"/>
  <c r="D49" i="2" s="1"/>
  <c r="D53" i="6"/>
  <c r="F52" i="10"/>
  <c r="E52" i="9"/>
  <c r="F52" i="9"/>
  <c r="F52" i="7"/>
  <c r="D52" i="10"/>
  <c r="E52" i="10"/>
  <c r="D52" i="7"/>
  <c r="E53" i="6"/>
  <c r="F15" i="2"/>
  <c r="F49" i="2" s="1"/>
  <c r="F53" i="6"/>
  <c r="D61" i="2" l="1"/>
  <c r="D92" i="2" s="1"/>
  <c r="D96" i="2" s="1"/>
  <c r="E49" i="2"/>
  <c r="E61" i="2" s="1"/>
  <c r="E92" i="2" s="1"/>
  <c r="E96" i="2" s="1"/>
  <c r="F61" i="2"/>
  <c r="F92" i="2" s="1"/>
  <c r="F96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<sst xmlns="http://schemas.openxmlformats.org/spreadsheetml/2006/main" count="482" uniqueCount="231">
  <si>
    <t>RESULTAT BRUT d'EXPLOITATION</t>
  </si>
  <si>
    <t>TOTAL CHARGES FIXES</t>
  </si>
  <si>
    <t xml:space="preserve">Frais de communication </t>
  </si>
  <si>
    <t>CHARGES FIXES de Fonctionnement</t>
  </si>
  <si>
    <t xml:space="preserve">TOTAL CHARGES VARIABLES </t>
  </si>
  <si>
    <t>Prestations liées aux manifestations</t>
  </si>
  <si>
    <t>TOTAL CHIFFRE D'AFFAIRES</t>
  </si>
  <si>
    <t>C.A. AUTRES PRODUITS</t>
  </si>
  <si>
    <t>PRODUITS</t>
  </si>
  <si>
    <t>CHARGES VARIABLES / COUTS DIRECTS sur Manifestations</t>
  </si>
  <si>
    <t>MARGE BRUTE / DIRECTE TOTALE sur activité</t>
  </si>
  <si>
    <t>A compléter le cas échéant</t>
  </si>
  <si>
    <t>A décomposer par espace</t>
  </si>
  <si>
    <t>A décomposer par nature</t>
  </si>
  <si>
    <t>QUANTITES</t>
  </si>
  <si>
    <t>Fonction</t>
  </si>
  <si>
    <t>Effectifs</t>
  </si>
  <si>
    <t>Nombre d'heures annuelles</t>
  </si>
  <si>
    <t>Salaires</t>
  </si>
  <si>
    <t>Charges sociales</t>
  </si>
  <si>
    <t>Autres charges</t>
  </si>
  <si>
    <t>Total du poste sur une année plein régime</t>
  </si>
  <si>
    <t>TOTAL</t>
  </si>
  <si>
    <t>Direction</t>
  </si>
  <si>
    <t>Autres (préciser)</t>
  </si>
  <si>
    <t>Entretien et maintenance courante (niveaux 1, 2 et 3)</t>
  </si>
  <si>
    <t>Gros entretien et renouvellement (niveaux 4 et 5) (cf. plan de GER)</t>
  </si>
  <si>
    <t>Coût des Prestations Congrès, Conventions, Evénementiel d'entreprises (cf. onglet de sous-détail)</t>
  </si>
  <si>
    <t>Coût des Prestations et organisation Foire, Salons Grand Public et Professionnels (cf. onglet de sous-détail)</t>
  </si>
  <si>
    <t>Pôle commercial</t>
  </si>
  <si>
    <t>Pôle opérations</t>
  </si>
  <si>
    <t>Pôle maintenance et sécurité</t>
  </si>
  <si>
    <t>(décomposition et fonction à détailler)</t>
  </si>
  <si>
    <t>Partenariats</t>
  </si>
  <si>
    <t>Partie fixe</t>
  </si>
  <si>
    <t>Année 1</t>
  </si>
  <si>
    <t>Année 2</t>
  </si>
  <si>
    <t>Année 3</t>
  </si>
  <si>
    <t>Provisions sociales</t>
  </si>
  <si>
    <t>Fonctions administratives</t>
  </si>
  <si>
    <t>Total</t>
  </si>
  <si>
    <t>Solde exercice</t>
  </si>
  <si>
    <t>Date de début des travaux</t>
  </si>
  <si>
    <t>Durée des travaux</t>
  </si>
  <si>
    <t>Date de mise en service</t>
  </si>
  <si>
    <t>Coûts estimatif des travaux (hors portage financier)</t>
  </si>
  <si>
    <t>Coûts de portage financier</t>
  </si>
  <si>
    <t xml:space="preserve">Montant à financer </t>
  </si>
  <si>
    <t>Remboursement du capital des dettes</t>
  </si>
  <si>
    <t>Besoin en fonds de roulement *</t>
  </si>
  <si>
    <t>Dividendes versés</t>
  </si>
  <si>
    <t>TOTAL EMPLOIS</t>
  </si>
  <si>
    <t>Capital social</t>
  </si>
  <si>
    <t>Capacité d'autofinancement</t>
  </si>
  <si>
    <t>Excédent en fonds de roulement *</t>
  </si>
  <si>
    <t>TOTAL RESSOURCES</t>
  </si>
  <si>
    <t xml:space="preserve"> *   La détermination de ces postes fera l'objet d'une note explicative sous un formalisme libre précisant notamment : les délais de paiement fournisseurs, les délais de recouvrement des factures, les délais de récupération de la TVA…</t>
  </si>
  <si>
    <t>A compléter par le candidat</t>
  </si>
  <si>
    <t>Total Dépenses</t>
  </si>
  <si>
    <t>Préciser l'objet</t>
  </si>
  <si>
    <t>Investissements</t>
  </si>
  <si>
    <t>€ HT</t>
  </si>
  <si>
    <t>€ TTC</t>
  </si>
  <si>
    <t>objet 1</t>
  </si>
  <si>
    <t>objet 2</t>
  </si>
  <si>
    <t>objet 3</t>
  </si>
  <si>
    <t>objet 4</t>
  </si>
  <si>
    <t>objet 5</t>
  </si>
  <si>
    <t>objet 6</t>
  </si>
  <si>
    <t>objet 7</t>
  </si>
  <si>
    <t>objet 8</t>
  </si>
  <si>
    <t>objet 9</t>
  </si>
  <si>
    <t>objet 10</t>
  </si>
  <si>
    <t>objet 11</t>
  </si>
  <si>
    <t>objet 12</t>
  </si>
  <si>
    <t>objet 13</t>
  </si>
  <si>
    <t>objet 14</t>
  </si>
  <si>
    <t>objet 15</t>
  </si>
  <si>
    <t>objet 16</t>
  </si>
  <si>
    <t>objet 17</t>
  </si>
  <si>
    <t>objet 18</t>
  </si>
  <si>
    <t>objet 19</t>
  </si>
  <si>
    <t>Autres dettes financières</t>
  </si>
  <si>
    <t>Frais de Personnel (salaires  + Charges sociales) (cf. onglet de sous-détail)</t>
  </si>
  <si>
    <t>Recettes publicité</t>
  </si>
  <si>
    <t>RESULTAT avant I.S.</t>
  </si>
  <si>
    <t>Frais de siège dus à la maison-mère de l'oprateur (détailler)</t>
  </si>
  <si>
    <t>Autres frais de fonctionnement (détailler)</t>
  </si>
  <si>
    <t>Assurances</t>
  </si>
  <si>
    <t>Télécommunication - Internet</t>
  </si>
  <si>
    <t>Frais postaux</t>
  </si>
  <si>
    <t xml:space="preserve">Rémunérations d'intermédiaires et honoraires  </t>
  </si>
  <si>
    <t xml:space="preserve">Publicité, publications, relations publiques  </t>
  </si>
  <si>
    <t xml:space="preserve">Déplacements, missions et réceptions  </t>
  </si>
  <si>
    <t xml:space="preserve">Services bancaires et assimilés  </t>
  </si>
  <si>
    <t>Comptabilisation</t>
  </si>
  <si>
    <t>Impôts &amp; Taxes (CVAE)</t>
  </si>
  <si>
    <t>Impôts &amp; Taxes (CET)</t>
  </si>
  <si>
    <t>Impôts &amp; Taxes (taxes foncières</t>
  </si>
  <si>
    <t>Impôts &amp; Taxes (autres)</t>
  </si>
  <si>
    <t>CEP en euros HT</t>
  </si>
  <si>
    <r>
      <t xml:space="preserve">CEP à établir en </t>
    </r>
    <r>
      <rPr>
        <b/>
        <u/>
        <sz val="12"/>
        <rFont val="Verdana"/>
        <family val="2"/>
      </rPr>
      <t xml:space="preserve">euros </t>
    </r>
    <r>
      <rPr>
        <b/>
        <u/>
        <sz val="12"/>
        <rFont val="Verdana"/>
        <family val="2"/>
      </rPr>
      <t>HT</t>
    </r>
  </si>
  <si>
    <t>Description de l'investissement</t>
  </si>
  <si>
    <t>Libellé de l'investissement (préciser notamment la salle concernée et l'objet)</t>
  </si>
  <si>
    <t>RECETTES D'EXPLOITATION</t>
  </si>
  <si>
    <t>Locations d'espace</t>
  </si>
  <si>
    <t>Prestations</t>
  </si>
  <si>
    <t>Autres activités</t>
  </si>
  <si>
    <t>Subventions d'investissement (reprise)</t>
  </si>
  <si>
    <t>Reprises de provisions GER</t>
  </si>
  <si>
    <t>Reprises de provisions autres</t>
  </si>
  <si>
    <t>Autres produits [à détailler]</t>
  </si>
  <si>
    <t>TOTAL RECETTES</t>
  </si>
  <si>
    <t xml:space="preserve">CHARGES D'EXPLOITATION </t>
  </si>
  <si>
    <t>Charges d'énergie- Fluides</t>
  </si>
  <si>
    <t>Charges de sous-traitance</t>
  </si>
  <si>
    <t>Charges de personnel</t>
  </si>
  <si>
    <t>Entretien courant de l'équipement</t>
  </si>
  <si>
    <t>Redevance délégant</t>
  </si>
  <si>
    <t>Charges fiscales</t>
  </si>
  <si>
    <t>Provisions de GER</t>
  </si>
  <si>
    <t>Provisions autres</t>
  </si>
  <si>
    <t>Dotations aux amortissements</t>
  </si>
  <si>
    <t>TOTAL CHARGES</t>
  </si>
  <si>
    <t>Résultat d'exploitation</t>
  </si>
  <si>
    <t>PRODUITS FINANCIERS</t>
  </si>
  <si>
    <t>Produits financiers</t>
  </si>
  <si>
    <t>CHARGES FINANCIERES</t>
  </si>
  <si>
    <t>Charges financières</t>
  </si>
  <si>
    <t>Résultat financier</t>
  </si>
  <si>
    <t>PRODUITS EXCEPTIONNELS</t>
  </si>
  <si>
    <t>Produits exceptionels sur opérations de gestion</t>
  </si>
  <si>
    <t xml:space="preserve">Produits des cessions d'éléments d'actif  </t>
  </si>
  <si>
    <t xml:space="preserve">Autres produits exceptionnels  </t>
  </si>
  <si>
    <t>Total produits exceptionnels</t>
  </si>
  <si>
    <t>CHARGES EXCEPTIONNELLES</t>
  </si>
  <si>
    <t>Charges sur opérations en capital</t>
  </si>
  <si>
    <t>Autres charges exceptionnelles</t>
  </si>
  <si>
    <t>Total charges exceptionnelles</t>
  </si>
  <si>
    <t>Résultat exceptionnel</t>
  </si>
  <si>
    <t xml:space="preserve">Impôt sur les sociétés </t>
  </si>
  <si>
    <t>Participation</t>
  </si>
  <si>
    <t>RESULTAT NET</t>
  </si>
  <si>
    <t>TABLEAU DE FLUX DE TRESORERIE</t>
  </si>
  <si>
    <t>[à détailler]</t>
  </si>
  <si>
    <t>FLUX DE TRESORERIE D'EXPLOITATION</t>
  </si>
  <si>
    <t>Service de la dette actionnaire</t>
  </si>
  <si>
    <t>Autres flux trésorerie [à détailler]</t>
  </si>
  <si>
    <t>FLUX DE TRESORERIE DISPONIBLE POUR LES ACTIONNAIRES</t>
  </si>
  <si>
    <t>Trésorerie disponible en début de période</t>
  </si>
  <si>
    <t>Trésorerie disponible en fin de période</t>
  </si>
  <si>
    <t>COMPTE DE RESULTAT</t>
  </si>
  <si>
    <t>Grille tarifaire</t>
  </si>
  <si>
    <t>Distribution dividendes</t>
  </si>
  <si>
    <t>Redevance fixe</t>
  </si>
  <si>
    <t>Montant de la redevance fixe HT</t>
  </si>
  <si>
    <r>
      <t xml:space="preserve">
</t>
    </r>
    <r>
      <rPr>
        <b/>
        <sz val="9"/>
        <rFont val="Calibri"/>
        <family val="2"/>
        <scheme val="minor"/>
      </rPr>
      <t xml:space="preserve">
DELEGATION DE SERVICE PUBLIC
GESTION ET EXPLOITATION DU PARC CHANOT
***
Cadres financiers 
***
</t>
    </r>
    <r>
      <rPr>
        <sz val="9"/>
        <rFont val="Calibri"/>
        <family val="2"/>
        <scheme val="minor"/>
      </rPr>
      <t xml:space="preserve">
Les cadres sont à compléter en € HT constants (valeur date de remise de l'offre).
</t>
    </r>
  </si>
  <si>
    <t>Ville de Marseille</t>
  </si>
  <si>
    <t>Cadres financiers - DSP Parc Chanot</t>
  </si>
  <si>
    <t>*</t>
  </si>
  <si>
    <t xml:space="preserve">VARIATION DE LA TRESORERIE NETTE </t>
  </si>
  <si>
    <t xml:space="preserve">Les cellules suivantes (fond orange, police bleue) doivent être complétées par le candidat </t>
  </si>
  <si>
    <t>Les autres cellules sont des cellules de calcul automatique et ne doivent pas être modifiées par le candidat</t>
  </si>
  <si>
    <t xml:space="preserve"> </t>
  </si>
  <si>
    <t>Redevances versées à la Ville de Marseille</t>
  </si>
  <si>
    <t>c.f synthèse technique architecturale et urbaine</t>
  </si>
  <si>
    <t>A décomposer par prestation</t>
  </si>
  <si>
    <t>Nombre d'heures année 1</t>
  </si>
  <si>
    <t>Nombre d'heures année 2</t>
  </si>
  <si>
    <t>Nombre d'heures année 3</t>
  </si>
  <si>
    <t>COUTS</t>
  </si>
  <si>
    <t>Couts année 1</t>
  </si>
  <si>
    <t>Couts année 2</t>
  </si>
  <si>
    <t>Couts année 3</t>
  </si>
  <si>
    <t>Dotations aux provisions pour gros entretien renouvellement</t>
  </si>
  <si>
    <t>Décaissements prévisionnels relatifs aux opérations de gros entretien renouvellement</t>
  </si>
  <si>
    <t>VNC à reprendre</t>
  </si>
  <si>
    <t>Service de la dette bancaire</t>
  </si>
  <si>
    <t>Du 01/01/2024 au 31/12/2024</t>
  </si>
  <si>
    <t xml:space="preserve">C.A. Salons Grand Public et Professionnels hors salons organisés par le Titulaire </t>
  </si>
  <si>
    <t>Location d'espaces</t>
  </si>
  <si>
    <t>Prestations annexes</t>
  </si>
  <si>
    <t>Prestations "food &amp; beverage"</t>
  </si>
  <si>
    <t>Autres produits</t>
  </si>
  <si>
    <t xml:space="preserve">A compléter le cas échéant </t>
  </si>
  <si>
    <t xml:space="preserve">C.A. Congrès, Conventions, Evénementiel d'entreprises </t>
  </si>
  <si>
    <t>C.A. Autres évènements organisés en propre</t>
  </si>
  <si>
    <t>Billeterie d'entrée</t>
  </si>
  <si>
    <t xml:space="preserve">CHARGES VARIABLES / COUTS DIRECTS </t>
  </si>
  <si>
    <t>Du 01/01/2025 au 31/12/2025</t>
  </si>
  <si>
    <t>Du 01/01/2026 au 31/12/2026</t>
  </si>
  <si>
    <t>CHARGES VARIABLES / COUTS DIRECTS</t>
  </si>
  <si>
    <r>
      <t xml:space="preserve">CEP à établir en </t>
    </r>
    <r>
      <rPr>
        <b/>
        <u/>
        <sz val="12"/>
        <rFont val="Verdana"/>
        <family val="2"/>
      </rPr>
      <t>euros HT</t>
    </r>
  </si>
  <si>
    <t>Les montants indiqués dans les tableaux ci-dessous seront exprimés en euros hors taxe, en euros constants valeur [date de remise de l’offre].</t>
  </si>
  <si>
    <t xml:space="preserve">Palais de la Méditerranée - Remplacement des cellules haute tension du poste de livraison </t>
  </si>
  <si>
    <t>Palais des Congrès - Mise hors d’eau du transformateur</t>
  </si>
  <si>
    <t xml:space="preserve">Palais des Arts - Mise hors d’eau des locaux techniques </t>
  </si>
  <si>
    <t xml:space="preserve">Palais des Evènements - Réfection de la dalle sinistrée </t>
  </si>
  <si>
    <t>Montant contractuel minimal que le titulaire s'engage à provisionner</t>
  </si>
  <si>
    <t>VNC au 31/12/2024</t>
  </si>
  <si>
    <t>Valeur de l'immobilisation au 01/01/2024</t>
  </si>
  <si>
    <t>Valeur de l'immobilisation au 01/01/2025</t>
  </si>
  <si>
    <t>Valeur de l'immobilisation au 01/01/2026</t>
  </si>
  <si>
    <t>VNC au 31/12/2025</t>
  </si>
  <si>
    <t>VNC au 31/12/2026</t>
  </si>
  <si>
    <t>DSA n°1</t>
  </si>
  <si>
    <t>DSA n°2</t>
  </si>
  <si>
    <t>DSA n°3</t>
  </si>
  <si>
    <t>Dette financière n°1</t>
  </si>
  <si>
    <t>Dette financière n°2</t>
  </si>
  <si>
    <t>Dette financière n°3</t>
  </si>
  <si>
    <t xml:space="preserve"> ** En cas de dette subordonnée d'actionnaire, préciser la provenance et la durée sous chaque dette</t>
  </si>
  <si>
    <t>Dettes souscrites auprès d'établissement de crédit ***</t>
  </si>
  <si>
    <t>Autres fonds propres **</t>
  </si>
  <si>
    <t xml:space="preserve">Provenance : </t>
  </si>
  <si>
    <t xml:space="preserve">Durée : </t>
  </si>
  <si>
    <t>RESSOURCES</t>
  </si>
  <si>
    <t>EMPLOIS</t>
  </si>
  <si>
    <t>C.A. Autres évènements organisés par des tiers</t>
  </si>
  <si>
    <t>Coût des Prestations Autres évènements organisés par des tiers (cf. onglet de sous-détail)</t>
  </si>
  <si>
    <t>Coût des Prestations Autres évènements organisés par en propre (cf. onglet de sous-détail)</t>
  </si>
  <si>
    <t>Poste de sous-traitance</t>
  </si>
  <si>
    <t xml:space="preserve">TOTAL </t>
  </si>
  <si>
    <t>Dotations aux amortissements et provisions (cf. fichier amortissement)</t>
  </si>
  <si>
    <t xml:space="preserve">Frais financiers </t>
  </si>
  <si>
    <t xml:space="preserve"> *** Sous chaque dette financière, préciser la provenance et la durée en années</t>
  </si>
  <si>
    <r>
      <t xml:space="preserve">Charges sur opérations de gestion </t>
    </r>
    <r>
      <rPr>
        <b/>
        <sz val="10"/>
        <rFont val="Verdana"/>
        <family val="2"/>
      </rPr>
      <t xml:space="preserve"> </t>
    </r>
  </si>
  <si>
    <t xml:space="preserve">Frais de structure </t>
  </si>
  <si>
    <t>C.A. Grande Foire organisée en propre</t>
  </si>
  <si>
    <t>Coût des Prestations et organisation Grande Foire (cf. onglet de sous-détail)</t>
  </si>
  <si>
    <t>Type de salle / d'activité / de package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</si>
</sst>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0.0%"/>
    <numFmt numFmtId="166" formatCode="_-* #,##0.00&quot; €&quot;_-;\-* #,##0.00&quot; €&quot;_-;_-* \-??&quot; €&quot;_-;_-@_-"/>
    <numFmt numFmtId="167" formatCode="#,##0.00\ &quot;€&quot;"/>
    <numFmt numFmtId="168" formatCode="#,##0_ &quot;k€&quot;"/>
    <numFmt numFmtId="169" formatCode="#,##0_);\(#,##0\);\-_);@"/>
    <numFmt numFmtId="170" formatCode="_(* #,##0_);_(* \(#,##0\);_(* &quot;-&quot;??_);_(@_)"/>
    <numFmt numFmtId="171" formatCode="#,##0;\(#,##0\);&quot;-&quot;"/>
    <numFmt numFmtId="172" formatCode="_-* #,##0\ _€_-;\-* #,##0\ _€_-;_-* &quot;-&quot;??\ _€_-;_-@_-"/>
    <numFmt numFmtId="173" formatCode="_-* #,##0\ [$€-40C]_-;\-* #,##0\ [$€-40C]_-;_-* &quot;-&quot;??\ [$€-40C]_-;_-@_-"/>
  </numFmts>
  <fonts count="69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1"/>
      <name val="Verdana"/>
      <family val="2"/>
    </font>
    <font>
      <b/>
      <sz val="18"/>
      <color indexed="56"/>
      <name val="Cambria"/>
      <family val="2"/>
    </font>
    <font>
      <sz val="10"/>
      <name val="Cambria"/>
      <family val="1"/>
    </font>
    <font>
      <b/>
      <sz val="11"/>
      <color indexed="8"/>
      <name val="Calibri"/>
      <family val="2"/>
    </font>
    <font>
      <i/>
      <sz val="1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sz val="14"/>
      <name val="Verdana"/>
      <family val="2"/>
    </font>
    <font>
      <b/>
      <sz val="14"/>
      <color indexed="8"/>
      <name val="Verdana"/>
      <family val="2"/>
    </font>
    <font>
      <b/>
      <sz val="12"/>
      <color indexed="8"/>
      <name val="Verdana"/>
      <family val="2"/>
    </font>
    <font>
      <b/>
      <sz val="11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10"/>
      <name val="Verdana"/>
      <family val="2"/>
    </font>
    <font>
      <b/>
      <u/>
      <sz val="12"/>
      <name val="Verdana"/>
      <family val="2"/>
    </font>
    <font>
      <b/>
      <sz val="12"/>
      <name val="Verdana"/>
      <family val="2"/>
    </font>
    <font>
      <sz val="10"/>
      <name val="Cambria"/>
      <family val="1"/>
    </font>
    <font>
      <b/>
      <sz val="10"/>
      <color indexed="9"/>
      <name val="Verdana"/>
      <family val="2"/>
    </font>
    <font>
      <b/>
      <sz val="11"/>
      <color indexed="9"/>
      <name val="Verdana"/>
      <family val="2"/>
    </font>
    <font>
      <sz val="11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24"/>
      <color theme="0"/>
      <name val="Arial"/>
      <family val="2"/>
    </font>
    <font>
      <sz val="10"/>
      <name val="EYInterstate Light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0"/>
      <name val="Verdana"/>
      <family val="2"/>
    </font>
    <font>
      <b/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4"/>
      <name val="Verdana"/>
      <family val="2"/>
    </font>
    <font>
      <sz val="11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indexed="8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10"/>
      <color indexed="23"/>
      <name val="Verdana"/>
      <family val="2"/>
    </font>
    <font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0"/>
      <name val="Verdana"/>
      <family val="2"/>
    </font>
    <font>
      <b/>
      <sz val="6.5"/>
      <name val="Verdana"/>
      <family val="2"/>
    </font>
    <font>
      <i/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4"/>
      <name val="Verdana"/>
      <family val="2"/>
    </font>
    <font>
      <b/>
      <sz val="10"/>
      <color rgb="FFFF0000"/>
      <name val="Arial"/>
      <family val="2"/>
    </font>
    <font>
      <b/>
      <sz val="24"/>
      <color theme="0"/>
      <name val="Arial"/>
      <family val="2"/>
    </font>
    <font>
      <b/>
      <sz val="11"/>
      <color rgb="FFFF0000"/>
      <name val="Verdana"/>
      <family val="2"/>
    </font>
    <font>
      <i/>
      <sz val="10"/>
      <color indexed="8"/>
      <name val="Verdana"/>
      <family val="2"/>
    </font>
    <font>
      <sz val="10"/>
      <color indexed="8"/>
      <name val="Arial"/>
      <family val="2"/>
    </font>
    <font>
      <b/>
      <sz val="10"/>
      <color theme="4"/>
      <name val="Verdana"/>
      <family val="2"/>
    </font>
    <font>
      <i/>
      <u/>
      <sz val="10"/>
      <color theme="4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7CC5D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0625"/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3" fillId="0" borderId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0" fillId="0" borderId="0"/>
    <xf numFmtId="0" fontId="30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0" fillId="0" borderId="0"/>
    <xf numFmtId="0" fontId="1" fillId="0" borderId="0"/>
    <xf numFmtId="0" fontId="1" fillId="0" borderId="0"/>
  </cellStyleXfs>
  <cellXfs count="399">
    <xf numFmtId="0" fontId="0" fillId="0" borderId="0" xfId="0"/>
    <xf numFmtId="0" fontId="23" fillId="0" borderId="0" xfId="0" applyFont="1"/>
    <xf numFmtId="0" fontId="5" fillId="0" borderId="0" xfId="0" applyFont="1"/>
    <xf numFmtId="0" fontId="6" fillId="0" borderId="0" xfId="0" applyFont="1"/>
    <xf numFmtId="0" fontId="8" fillId="0" borderId="0" xfId="3" applyFont="1"/>
    <xf numFmtId="0" fontId="8" fillId="0" borderId="0" xfId="3" applyFont="1" applyAlignment="1">
      <alignment vertical="center"/>
    </xf>
    <xf numFmtId="0" fontId="30" fillId="2" borderId="0" xfId="4" applyFill="1"/>
    <xf numFmtId="0" fontId="9" fillId="2" borderId="0" xfId="4" applyFont="1" applyFill="1" applyAlignment="1">
      <alignment horizontal="center"/>
    </xf>
    <xf numFmtId="0" fontId="30" fillId="2" borderId="0" xfId="4" applyFill="1" applyAlignment="1">
      <alignment horizontal="center"/>
    </xf>
    <xf numFmtId="0" fontId="9" fillId="2" borderId="0" xfId="4" applyFont="1" applyFill="1"/>
    <xf numFmtId="0" fontId="30" fillId="2" borderId="16" xfId="4" applyFill="1" applyBorder="1"/>
    <xf numFmtId="0" fontId="10" fillId="0" borderId="0" xfId="0" applyFont="1" applyAlignment="1">
      <alignment horizontal="left" indent="2"/>
    </xf>
    <xf numFmtId="0" fontId="13" fillId="0" borderId="0" xfId="0" applyFont="1"/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 indent="3"/>
    </xf>
    <xf numFmtId="0" fontId="10" fillId="0" borderId="1" xfId="0" applyFont="1" applyBorder="1" applyAlignment="1">
      <alignment horizontal="left" vertical="center" indent="3"/>
    </xf>
    <xf numFmtId="3" fontId="24" fillId="0" borderId="0" xfId="0" applyNumberFormat="1" applyFont="1" applyAlignment="1">
      <alignment horizontal="right" vertical="center" indent="1"/>
    </xf>
    <xf numFmtId="0" fontId="25" fillId="0" borderId="0" xfId="0" applyFont="1" applyAlignment="1">
      <alignment horizontal="right" vertical="center"/>
    </xf>
    <xf numFmtId="0" fontId="5" fillId="0" borderId="20" xfId="0" applyFont="1" applyBorder="1" applyAlignment="1">
      <alignment horizontal="left" vertical="center" indent="3"/>
    </xf>
    <xf numFmtId="0" fontId="5" fillId="0" borderId="7" xfId="0" applyFont="1" applyBorder="1"/>
    <xf numFmtId="0" fontId="12" fillId="0" borderId="3" xfId="0" applyFont="1" applyBorder="1" applyAlignment="1">
      <alignment horizontal="left" vertical="center"/>
    </xf>
    <xf numFmtId="0" fontId="25" fillId="0" borderId="23" xfId="0" applyFont="1" applyBorder="1" applyAlignment="1">
      <alignment horizontal="right" vertical="center"/>
    </xf>
    <xf numFmtId="0" fontId="26" fillId="2" borderId="0" xfId="4" applyFont="1" applyFill="1"/>
    <xf numFmtId="0" fontId="16" fillId="2" borderId="0" xfId="4" applyFont="1" applyFill="1" applyAlignment="1">
      <alignment horizontal="center"/>
    </xf>
    <xf numFmtId="0" fontId="26" fillId="2" borderId="0" xfId="4" applyFont="1" applyFill="1" applyAlignment="1">
      <alignment horizontal="center"/>
    </xf>
    <xf numFmtId="0" fontId="16" fillId="2" borderId="0" xfId="4" applyFont="1" applyFill="1"/>
    <xf numFmtId="0" fontId="27" fillId="2" borderId="0" xfId="4" applyFont="1" applyFill="1"/>
    <xf numFmtId="0" fontId="17" fillId="2" borderId="0" xfId="4" applyFont="1" applyFill="1" applyAlignment="1">
      <alignment horizontal="center"/>
    </xf>
    <xf numFmtId="0" fontId="27" fillId="2" borderId="0" xfId="4" applyFont="1" applyFill="1" applyAlignment="1">
      <alignment horizontal="center"/>
    </xf>
    <xf numFmtId="0" fontId="17" fillId="2" borderId="0" xfId="4" applyFont="1" applyFill="1"/>
    <xf numFmtId="0" fontId="17" fillId="2" borderId="0" xfId="4" applyFont="1" applyFill="1" applyAlignment="1">
      <alignment wrapText="1"/>
    </xf>
    <xf numFmtId="0" fontId="27" fillId="2" borderId="0" xfId="4" applyFont="1" applyFill="1" applyAlignment="1">
      <alignment vertical="top" wrapText="1"/>
    </xf>
    <xf numFmtId="167" fontId="28" fillId="2" borderId="15" xfId="4" applyNumberFormat="1" applyFont="1" applyFill="1" applyBorder="1" applyAlignment="1">
      <alignment horizontal="center"/>
    </xf>
    <xf numFmtId="0" fontId="28" fillId="2" borderId="15" xfId="4" applyFont="1" applyFill="1" applyBorder="1" applyAlignment="1">
      <alignment horizontal="center"/>
    </xf>
    <xf numFmtId="1" fontId="11" fillId="0" borderId="28" xfId="0" applyNumberFormat="1" applyFont="1" applyBorder="1" applyAlignment="1">
      <alignment horizontal="center" vertical="center" wrapText="1"/>
    </xf>
    <xf numFmtId="0" fontId="30" fillId="2" borderId="24" xfId="4" applyFill="1" applyBorder="1"/>
    <xf numFmtId="0" fontId="30" fillId="2" borderId="6" xfId="4" applyFill="1" applyBorder="1"/>
    <xf numFmtId="0" fontId="22" fillId="0" borderId="0" xfId="0" applyFont="1"/>
    <xf numFmtId="0" fontId="18" fillId="2" borderId="0" xfId="4" applyFont="1" applyFill="1"/>
    <xf numFmtId="0" fontId="18" fillId="2" borderId="0" xfId="4" applyFont="1" applyFill="1" applyAlignment="1">
      <alignment horizontal="center"/>
    </xf>
    <xf numFmtId="0" fontId="34" fillId="4" borderId="0" xfId="9" applyFont="1" applyFill="1" applyAlignment="1">
      <alignment vertical="center"/>
    </xf>
    <xf numFmtId="0" fontId="33" fillId="6" borderId="16" xfId="9" applyFont="1" applyFill="1" applyBorder="1"/>
    <xf numFmtId="0" fontId="35" fillId="0" borderId="0" xfId="9" applyFont="1"/>
    <xf numFmtId="0" fontId="32" fillId="0" borderId="0" xfId="9" applyFont="1" applyAlignment="1">
      <alignment vertical="center"/>
    </xf>
    <xf numFmtId="0" fontId="18" fillId="0" borderId="0" xfId="4" applyFont="1" applyAlignment="1">
      <alignment horizontal="center"/>
    </xf>
    <xf numFmtId="1" fontId="11" fillId="0" borderId="52" xfId="0" applyNumberFormat="1" applyFont="1" applyBorder="1" applyAlignment="1">
      <alignment horizontal="center" vertical="center" wrapText="1"/>
    </xf>
    <xf numFmtId="0" fontId="3" fillId="0" borderId="0" xfId="9" applyProtection="1">
      <protection locked="0"/>
    </xf>
    <xf numFmtId="0" fontId="39" fillId="2" borderId="0" xfId="9" applyFont="1" applyFill="1" applyAlignment="1" applyProtection="1">
      <alignment horizontal="left" vertical="center"/>
      <protection locked="0"/>
    </xf>
    <xf numFmtId="0" fontId="39" fillId="2" borderId="0" xfId="9" applyFont="1" applyFill="1" applyAlignment="1" applyProtection="1">
      <alignment horizontal="right" vertical="center"/>
      <protection locked="0"/>
    </xf>
    <xf numFmtId="170" fontId="39" fillId="2" borderId="0" xfId="10" applyNumberFormat="1" applyFont="1" applyFill="1" applyBorder="1" applyAlignment="1" applyProtection="1">
      <alignment horizontal="right" vertical="center"/>
      <protection locked="0"/>
    </xf>
    <xf numFmtId="0" fontId="36" fillId="0" borderId="0" xfId="9" applyFont="1" applyProtection="1">
      <protection locked="0"/>
    </xf>
    <xf numFmtId="0" fontId="37" fillId="0" borderId="0" xfId="9" applyFont="1" applyAlignment="1" applyProtection="1">
      <alignment horizontal="right"/>
      <protection locked="0"/>
    </xf>
    <xf numFmtId="0" fontId="31" fillId="0" borderId="0" xfId="9" applyFont="1" applyProtection="1">
      <protection locked="0"/>
    </xf>
    <xf numFmtId="0" fontId="1" fillId="0" borderId="0" xfId="12"/>
    <xf numFmtId="0" fontId="43" fillId="4" borderId="51" xfId="13" applyFont="1" applyFill="1" applyBorder="1" applyAlignment="1">
      <alignment horizontal="center" vertical="center" wrapText="1"/>
    </xf>
    <xf numFmtId="0" fontId="40" fillId="0" borderId="0" xfId="12" applyFont="1"/>
    <xf numFmtId="14" fontId="44" fillId="10" borderId="51" xfId="13" applyNumberFormat="1" applyFont="1" applyFill="1" applyBorder="1" applyAlignment="1">
      <alignment horizontal="center"/>
    </xf>
    <xf numFmtId="0" fontId="0" fillId="11" borderId="0" xfId="0" applyFill="1"/>
    <xf numFmtId="0" fontId="41" fillId="11" borderId="0" xfId="0" applyFont="1" applyFill="1"/>
    <xf numFmtId="0" fontId="42" fillId="11" borderId="0" xfId="0" applyFont="1" applyFill="1"/>
    <xf numFmtId="0" fontId="11" fillId="2" borderId="30" xfId="3" applyFont="1" applyFill="1" applyBorder="1" applyAlignment="1">
      <alignment horizontal="center" vertical="center"/>
    </xf>
    <xf numFmtId="0" fontId="11" fillId="2" borderId="31" xfId="3" applyFont="1" applyFill="1" applyBorder="1" applyAlignment="1">
      <alignment horizontal="center" vertical="center"/>
    </xf>
    <xf numFmtId="0" fontId="11" fillId="2" borderId="32" xfId="3" applyFont="1" applyFill="1" applyBorder="1" applyAlignment="1">
      <alignment horizontal="center" vertical="center" wrapText="1"/>
    </xf>
    <xf numFmtId="0" fontId="11" fillId="2" borderId="33" xfId="3" applyFont="1" applyFill="1" applyBorder="1" applyAlignment="1">
      <alignment horizontal="center" vertical="center" wrapText="1"/>
    </xf>
    <xf numFmtId="0" fontId="11" fillId="2" borderId="17" xfId="3" applyFont="1" applyFill="1" applyBorder="1"/>
    <xf numFmtId="0" fontId="10" fillId="2" borderId="9" xfId="3" applyFont="1" applyFill="1" applyBorder="1"/>
    <xf numFmtId="0" fontId="11" fillId="2" borderId="12" xfId="3" applyFont="1" applyFill="1" applyBorder="1"/>
    <xf numFmtId="0" fontId="5" fillId="2" borderId="9" xfId="3" applyFont="1" applyFill="1" applyBorder="1"/>
    <xf numFmtId="0" fontId="20" fillId="2" borderId="9" xfId="3" applyFont="1" applyFill="1" applyBorder="1"/>
    <xf numFmtId="0" fontId="45" fillId="12" borderId="15" xfId="4" applyFont="1" applyFill="1" applyBorder="1" applyAlignment="1">
      <alignment horizontal="left" vertical="center" indent="6"/>
    </xf>
    <xf numFmtId="167" fontId="45" fillId="12" borderId="15" xfId="4" applyNumberFormat="1" applyFont="1" applyFill="1" applyBorder="1"/>
    <xf numFmtId="0" fontId="45" fillId="12" borderId="15" xfId="4" applyFont="1" applyFill="1" applyBorder="1" applyAlignment="1">
      <alignment horizontal="left"/>
    </xf>
    <xf numFmtId="0" fontId="5" fillId="11" borderId="0" xfId="0" applyFont="1" applyFill="1"/>
    <xf numFmtId="0" fontId="46" fillId="2" borderId="0" xfId="4" applyFont="1" applyFill="1" applyAlignment="1">
      <alignment horizontal="center"/>
    </xf>
    <xf numFmtId="0" fontId="46" fillId="2" borderId="0" xfId="4" applyFont="1" applyFill="1"/>
    <xf numFmtId="0" fontId="25" fillId="2" borderId="0" xfId="4" applyFont="1" applyFill="1" applyAlignment="1">
      <alignment horizontal="center"/>
    </xf>
    <xf numFmtId="0" fontId="46" fillId="2" borderId="0" xfId="4" applyFont="1" applyFill="1" applyAlignment="1">
      <alignment vertical="top" wrapText="1"/>
    </xf>
    <xf numFmtId="0" fontId="16" fillId="2" borderId="0" xfId="4" applyFont="1" applyFill="1" applyAlignment="1">
      <alignment wrapText="1"/>
    </xf>
    <xf numFmtId="0" fontId="47" fillId="2" borderId="0" xfId="4" applyFont="1" applyFill="1"/>
    <xf numFmtId="0" fontId="48" fillId="2" borderId="14" xfId="4" applyFont="1" applyFill="1" applyBorder="1"/>
    <xf numFmtId="0" fontId="17" fillId="2" borderId="13" xfId="4" applyFont="1" applyFill="1" applyBorder="1"/>
    <xf numFmtId="0" fontId="17" fillId="2" borderId="14" xfId="4" applyFont="1" applyFill="1" applyBorder="1"/>
    <xf numFmtId="0" fontId="48" fillId="2" borderId="16" xfId="4" applyFont="1" applyFill="1" applyBorder="1"/>
    <xf numFmtId="0" fontId="38" fillId="6" borderId="16" xfId="9" applyFont="1" applyFill="1" applyBorder="1"/>
    <xf numFmtId="0" fontId="38" fillId="5" borderId="13" xfId="9" applyFont="1" applyFill="1" applyBorder="1" applyAlignment="1">
      <alignment horizontal="left" vertical="center"/>
    </xf>
    <xf numFmtId="0" fontId="38" fillId="5" borderId="16" xfId="9" applyFont="1" applyFill="1" applyBorder="1" applyAlignment="1">
      <alignment horizontal="left" vertical="center"/>
    </xf>
    <xf numFmtId="169" fontId="19" fillId="0" borderId="16" xfId="9" applyNumberFormat="1" applyFont="1" applyBorder="1" applyAlignment="1">
      <alignment horizontal="right" vertical="center"/>
    </xf>
    <xf numFmtId="171" fontId="51" fillId="7" borderId="0" xfId="11" applyNumberFormat="1" applyFont="1" applyFill="1" applyAlignment="1" applyProtection="1">
      <alignment vertical="center"/>
      <protection locked="0"/>
    </xf>
    <xf numFmtId="0" fontId="11" fillId="0" borderId="0" xfId="9" applyFont="1" applyProtection="1">
      <protection locked="0"/>
    </xf>
    <xf numFmtId="171" fontId="51" fillId="0" borderId="0" xfId="11" applyNumberFormat="1" applyFont="1" applyAlignment="1" applyProtection="1">
      <alignment vertical="center"/>
      <protection locked="0"/>
    </xf>
    <xf numFmtId="0" fontId="50" fillId="0" borderId="0" xfId="9" applyFont="1" applyProtection="1">
      <protection locked="0"/>
    </xf>
    <xf numFmtId="0" fontId="52" fillId="0" borderId="0" xfId="9" applyFont="1" applyProtection="1">
      <protection locked="0"/>
    </xf>
    <xf numFmtId="0" fontId="24" fillId="0" borderId="0" xfId="9" applyFont="1" applyProtection="1">
      <protection locked="0"/>
    </xf>
    <xf numFmtId="171" fontId="49" fillId="7" borderId="0" xfId="11" applyNumberFormat="1" applyFont="1" applyFill="1" applyAlignment="1" applyProtection="1">
      <alignment vertical="center"/>
      <protection locked="0"/>
    </xf>
    <xf numFmtId="0" fontId="5" fillId="0" borderId="0" xfId="9" applyFont="1"/>
    <xf numFmtId="0" fontId="14" fillId="13" borderId="0" xfId="4" applyFont="1" applyFill="1"/>
    <xf numFmtId="0" fontId="30" fillId="13" borderId="0" xfId="4" applyFill="1" applyAlignment="1">
      <alignment horizontal="center"/>
    </xf>
    <xf numFmtId="0" fontId="17" fillId="13" borderId="15" xfId="4" applyFont="1" applyFill="1" applyBorder="1" applyAlignment="1">
      <alignment horizontal="center" vertical="center"/>
    </xf>
    <xf numFmtId="0" fontId="46" fillId="13" borderId="0" xfId="4" applyFont="1" applyFill="1" applyAlignment="1">
      <alignment horizontal="center"/>
    </xf>
    <xf numFmtId="0" fontId="17" fillId="13" borderId="13" xfId="4" applyFont="1" applyFill="1" applyBorder="1"/>
    <xf numFmtId="0" fontId="17" fillId="13" borderId="14" xfId="4" applyFont="1" applyFill="1" applyBorder="1"/>
    <xf numFmtId="168" fontId="17" fillId="13" borderId="15" xfId="4" applyNumberFormat="1" applyFont="1" applyFill="1" applyBorder="1"/>
    <xf numFmtId="0" fontId="26" fillId="13" borderId="0" xfId="4" applyFont="1" applyFill="1" applyAlignment="1">
      <alignment horizontal="center"/>
    </xf>
    <xf numFmtId="0" fontId="17" fillId="13" borderId="41" xfId="4" applyFont="1" applyFill="1" applyBorder="1" applyAlignment="1">
      <alignment horizontal="center" vertical="center"/>
    </xf>
    <xf numFmtId="0" fontId="17" fillId="13" borderId="42" xfId="4" applyFont="1" applyFill="1" applyBorder="1" applyAlignment="1">
      <alignment horizontal="center" vertical="center"/>
    </xf>
    <xf numFmtId="0" fontId="17" fillId="13" borderId="43" xfId="4" applyFont="1" applyFill="1" applyBorder="1" applyAlignment="1">
      <alignment horizontal="center" vertical="center"/>
    </xf>
    <xf numFmtId="0" fontId="15" fillId="13" borderId="29" xfId="4" applyFont="1" applyFill="1" applyBorder="1" applyAlignment="1">
      <alignment horizontal="right" vertical="center"/>
    </xf>
    <xf numFmtId="0" fontId="27" fillId="13" borderId="0" xfId="4" applyFont="1" applyFill="1" applyAlignment="1">
      <alignment horizontal="center"/>
    </xf>
    <xf numFmtId="0" fontId="15" fillId="13" borderId="15" xfId="4" applyFont="1" applyFill="1" applyBorder="1" applyAlignment="1">
      <alignment horizontal="right" vertical="center"/>
    </xf>
    <xf numFmtId="0" fontId="15" fillId="13" borderId="15" xfId="4" applyFont="1" applyFill="1" applyBorder="1" applyAlignment="1">
      <alignment vertical="center"/>
    </xf>
    <xf numFmtId="0" fontId="14" fillId="13" borderId="15" xfId="4" applyFont="1" applyFill="1" applyBorder="1" applyAlignment="1">
      <alignment horizontal="center" vertical="center"/>
    </xf>
    <xf numFmtId="0" fontId="18" fillId="13" borderId="0" xfId="4" applyFont="1" applyFill="1" applyAlignment="1">
      <alignment horizontal="center"/>
    </xf>
    <xf numFmtId="173" fontId="45" fillId="12" borderId="36" xfId="3" applyNumberFormat="1" applyFont="1" applyFill="1" applyBorder="1"/>
    <xf numFmtId="173" fontId="45" fillId="12" borderId="34" xfId="3" applyNumberFormat="1" applyFont="1" applyFill="1" applyBorder="1"/>
    <xf numFmtId="173" fontId="45" fillId="12" borderId="39" xfId="3" applyNumberFormat="1" applyFont="1" applyFill="1" applyBorder="1"/>
    <xf numFmtId="173" fontId="45" fillId="12" borderId="20" xfId="3" applyNumberFormat="1" applyFont="1" applyFill="1" applyBorder="1"/>
    <xf numFmtId="173" fontId="45" fillId="12" borderId="37" xfId="3" applyNumberFormat="1" applyFont="1" applyFill="1" applyBorder="1"/>
    <xf numFmtId="173" fontId="45" fillId="12" borderId="2" xfId="3" applyNumberFormat="1" applyFont="1" applyFill="1" applyBorder="1"/>
    <xf numFmtId="173" fontId="45" fillId="12" borderId="35" xfId="3" applyNumberFormat="1" applyFont="1" applyFill="1" applyBorder="1"/>
    <xf numFmtId="173" fontId="45" fillId="12" borderId="1" xfId="3" applyNumberFormat="1" applyFont="1" applyFill="1" applyBorder="1"/>
    <xf numFmtId="173" fontId="45" fillId="12" borderId="40" xfId="3" applyNumberFormat="1" applyFont="1" applyFill="1" applyBorder="1"/>
    <xf numFmtId="173" fontId="45" fillId="12" borderId="17" xfId="3" applyNumberFormat="1" applyFont="1" applyFill="1" applyBorder="1"/>
    <xf numFmtId="173" fontId="45" fillId="12" borderId="38" xfId="3" applyNumberFormat="1" applyFont="1" applyFill="1" applyBorder="1"/>
    <xf numFmtId="173" fontId="45" fillId="12" borderId="9" xfId="3" applyNumberFormat="1" applyFont="1" applyFill="1" applyBorder="1"/>
    <xf numFmtId="173" fontId="45" fillId="12" borderId="8" xfId="3" applyNumberFormat="1" applyFont="1" applyFill="1" applyBorder="1"/>
    <xf numFmtId="173" fontId="45" fillId="12" borderId="12" xfId="3" applyNumberFormat="1" applyFont="1" applyFill="1" applyBorder="1"/>
    <xf numFmtId="173" fontId="45" fillId="12" borderId="23" xfId="3" applyNumberFormat="1" applyFont="1" applyFill="1" applyBorder="1"/>
    <xf numFmtId="173" fontId="17" fillId="13" borderId="25" xfId="4" applyNumberFormat="1" applyFont="1" applyFill="1" applyBorder="1" applyAlignment="1">
      <alignment horizontal="right" vertical="center" indent="1"/>
    </xf>
    <xf numFmtId="173" fontId="17" fillId="13" borderId="26" xfId="4" applyNumberFormat="1" applyFont="1" applyFill="1" applyBorder="1" applyAlignment="1">
      <alignment horizontal="right" vertical="center" indent="1"/>
    </xf>
    <xf numFmtId="173" fontId="17" fillId="13" borderId="27" xfId="4" applyNumberFormat="1" applyFont="1" applyFill="1" applyBorder="1" applyAlignment="1">
      <alignment horizontal="right" vertical="center" indent="1"/>
    </xf>
    <xf numFmtId="172" fontId="45" fillId="12" borderId="36" xfId="2" applyNumberFormat="1" applyFont="1" applyFill="1" applyBorder="1"/>
    <xf numFmtId="172" fontId="45" fillId="12" borderId="37" xfId="2" applyNumberFormat="1" applyFont="1" applyFill="1" applyBorder="1"/>
    <xf numFmtId="172" fontId="45" fillId="12" borderId="34" xfId="2" applyNumberFormat="1" applyFont="1" applyFill="1" applyBorder="1"/>
    <xf numFmtId="172" fontId="45" fillId="12" borderId="35" xfId="2" applyNumberFormat="1" applyFont="1" applyFill="1" applyBorder="1"/>
    <xf numFmtId="172" fontId="45" fillId="12" borderId="39" xfId="2" applyNumberFormat="1" applyFont="1" applyFill="1" applyBorder="1"/>
    <xf numFmtId="172" fontId="45" fillId="12" borderId="40" xfId="2" applyNumberFormat="1" applyFont="1" applyFill="1" applyBorder="1"/>
    <xf numFmtId="172" fontId="17" fillId="13" borderId="25" xfId="2" applyNumberFormat="1" applyFont="1" applyFill="1" applyBorder="1" applyAlignment="1">
      <alignment horizontal="right" vertical="center" indent="1"/>
    </xf>
    <xf numFmtId="172" fontId="17" fillId="13" borderId="27" xfId="2" applyNumberFormat="1" applyFont="1" applyFill="1" applyBorder="1" applyAlignment="1">
      <alignment horizontal="right" vertical="center" indent="1"/>
    </xf>
    <xf numFmtId="0" fontId="53" fillId="12" borderId="0" xfId="12" applyFont="1" applyFill="1" applyAlignment="1">
      <alignment horizontal="center" vertical="center"/>
    </xf>
    <xf numFmtId="0" fontId="54" fillId="0" borderId="0" xfId="12" applyFont="1" applyAlignment="1">
      <alignment wrapText="1"/>
    </xf>
    <xf numFmtId="0" fontId="55" fillId="0" borderId="0" xfId="12" applyFont="1" applyAlignment="1">
      <alignment horizontal="center" vertical="center"/>
    </xf>
    <xf numFmtId="0" fontId="56" fillId="0" borderId="0" xfId="12" applyFont="1"/>
    <xf numFmtId="172" fontId="45" fillId="12" borderId="18" xfId="2" applyNumberFormat="1" applyFont="1" applyFill="1" applyBorder="1"/>
    <xf numFmtId="172" fontId="45" fillId="12" borderId="0" xfId="2" applyNumberFormat="1" applyFont="1" applyFill="1" applyBorder="1"/>
    <xf numFmtId="172" fontId="45" fillId="12" borderId="24" xfId="2" applyNumberFormat="1" applyFont="1" applyFill="1" applyBorder="1"/>
    <xf numFmtId="172" fontId="17" fillId="13" borderId="65" xfId="2" applyNumberFormat="1" applyFont="1" applyFill="1" applyBorder="1" applyAlignment="1">
      <alignment horizontal="right" vertical="center" indent="1"/>
    </xf>
    <xf numFmtId="0" fontId="11" fillId="2" borderId="31" xfId="3" applyFont="1" applyFill="1" applyBorder="1" applyAlignment="1">
      <alignment horizontal="center" vertical="center" wrapText="1"/>
    </xf>
    <xf numFmtId="0" fontId="11" fillId="2" borderId="48" xfId="3" applyFont="1" applyFill="1" applyBorder="1" applyAlignment="1">
      <alignment horizontal="center" vertical="center" wrapText="1"/>
    </xf>
    <xf numFmtId="1" fontId="58" fillId="0" borderId="14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 indent="3"/>
    </xf>
    <xf numFmtId="0" fontId="5" fillId="0" borderId="8" xfId="0" applyFont="1" applyBorder="1" applyAlignment="1">
      <alignment horizontal="left" vertical="center" indent="3"/>
    </xf>
    <xf numFmtId="0" fontId="5" fillId="0" borderId="2" xfId="0" applyFont="1" applyBorder="1" applyAlignment="1">
      <alignment horizontal="left" vertical="center" wrapText="1" indent="3"/>
    </xf>
    <xf numFmtId="0" fontId="5" fillId="0" borderId="1" xfId="0" applyFont="1" applyBorder="1" applyAlignment="1">
      <alignment horizontal="left" vertical="center" indent="3"/>
    </xf>
    <xf numFmtId="0" fontId="10" fillId="0" borderId="8" xfId="0" applyFont="1" applyBorder="1" applyAlignment="1">
      <alignment horizontal="left" vertical="center" indent="3"/>
    </xf>
    <xf numFmtId="0" fontId="5" fillId="0" borderId="8" xfId="0" applyFont="1" applyBorder="1" applyAlignment="1">
      <alignment horizontal="left" vertical="center" wrapText="1" indent="3"/>
    </xf>
    <xf numFmtId="0" fontId="5" fillId="0" borderId="23" xfId="0" applyFont="1" applyBorder="1" applyAlignment="1">
      <alignment horizontal="left" vertical="center" indent="3"/>
    </xf>
    <xf numFmtId="0" fontId="11" fillId="0" borderId="22" xfId="0" applyFont="1" applyBorder="1" applyAlignment="1">
      <alignment horizontal="left" vertical="center" indent="2"/>
    </xf>
    <xf numFmtId="0" fontId="16" fillId="0" borderId="0" xfId="4" applyFont="1" applyAlignment="1">
      <alignment horizontal="left"/>
    </xf>
    <xf numFmtId="0" fontId="26" fillId="0" borderId="0" xfId="4" applyFont="1" applyAlignment="1">
      <alignment horizontal="center"/>
    </xf>
    <xf numFmtId="0" fontId="26" fillId="0" borderId="0" xfId="4" applyFont="1"/>
    <xf numFmtId="0" fontId="11" fillId="0" borderId="10" xfId="0" applyFont="1" applyBorder="1" applyAlignment="1">
      <alignment horizontal="left" vertical="center" indent="2"/>
    </xf>
    <xf numFmtId="0" fontId="10" fillId="0" borderId="9" xfId="0" applyFont="1" applyBorder="1" applyAlignment="1">
      <alignment horizontal="left" vertical="center" indent="3"/>
    </xf>
    <xf numFmtId="0" fontId="5" fillId="0" borderId="9" xfId="0" applyFont="1" applyBorder="1" applyAlignment="1">
      <alignment horizontal="left" vertical="center" indent="3"/>
    </xf>
    <xf numFmtId="0" fontId="5" fillId="0" borderId="12" xfId="0" applyFont="1" applyBorder="1" applyAlignment="1">
      <alignment horizontal="left" vertical="center" indent="3"/>
    </xf>
    <xf numFmtId="1" fontId="11" fillId="0" borderId="71" xfId="0" applyNumberFormat="1" applyFont="1" applyBorder="1" applyAlignment="1">
      <alignment horizontal="center" vertical="center" wrapText="1"/>
    </xf>
    <xf numFmtId="0" fontId="18" fillId="0" borderId="0" xfId="4" applyFont="1"/>
    <xf numFmtId="0" fontId="30" fillId="0" borderId="0" xfId="4"/>
    <xf numFmtId="0" fontId="46" fillId="2" borderId="0" xfId="4" applyFont="1" applyFill="1" applyAlignment="1">
      <alignment vertical="center"/>
    </xf>
    <xf numFmtId="1" fontId="58" fillId="0" borderId="15" xfId="0" applyNumberFormat="1" applyFont="1" applyBorder="1" applyAlignment="1">
      <alignment horizontal="center" vertical="center" wrapText="1"/>
    </xf>
    <xf numFmtId="0" fontId="26" fillId="13" borderId="0" xfId="4" applyFont="1" applyFill="1" applyAlignment="1">
      <alignment horizontal="center" vertical="center" wrapText="1"/>
    </xf>
    <xf numFmtId="0" fontId="26" fillId="2" borderId="0" xfId="4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 wrapText="1"/>
    </xf>
    <xf numFmtId="0" fontId="16" fillId="2" borderId="0" xfId="4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5" fillId="12" borderId="2" xfId="0" applyFont="1" applyFill="1" applyBorder="1" applyAlignment="1">
      <alignment horizontal="center" vertical="center" wrapText="1"/>
    </xf>
    <xf numFmtId="0" fontId="45" fillId="12" borderId="1" xfId="0" applyFont="1" applyFill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4" fontId="5" fillId="0" borderId="20" xfId="0" applyNumberFormat="1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3" xfId="0" applyFont="1" applyBorder="1"/>
    <xf numFmtId="1" fontId="11" fillId="0" borderId="16" xfId="0" applyNumberFormat="1" applyFont="1" applyBorder="1" applyAlignment="1">
      <alignment horizontal="center" vertical="center"/>
    </xf>
    <xf numFmtId="0" fontId="5" fillId="0" borderId="14" xfId="0" applyFont="1" applyBorder="1"/>
    <xf numFmtId="0" fontId="5" fillId="14" borderId="15" xfId="0" applyFont="1" applyFill="1" applyBorder="1"/>
    <xf numFmtId="0" fontId="5" fillId="0" borderId="15" xfId="0" applyFont="1" applyBorder="1" applyAlignment="1">
      <alignment horizontal="center" vertical="center"/>
    </xf>
    <xf numFmtId="168" fontId="5" fillId="0" borderId="0" xfId="0" applyNumberFormat="1" applyFont="1"/>
    <xf numFmtId="0" fontId="27" fillId="0" borderId="0" xfId="4" applyFont="1"/>
    <xf numFmtId="0" fontId="59" fillId="2" borderId="13" xfId="4" applyFont="1" applyFill="1" applyBorder="1" applyAlignment="1">
      <alignment horizontal="left" indent="1"/>
    </xf>
    <xf numFmtId="0" fontId="60" fillId="2" borderId="13" xfId="4" applyFont="1" applyFill="1" applyBorder="1"/>
    <xf numFmtId="0" fontId="48" fillId="2" borderId="18" xfId="4" applyFont="1" applyFill="1" applyBorder="1"/>
    <xf numFmtId="168" fontId="48" fillId="2" borderId="18" xfId="4" applyNumberFormat="1" applyFont="1" applyFill="1" applyBorder="1"/>
    <xf numFmtId="0" fontId="17" fillId="13" borderId="13" xfId="4" applyFont="1" applyFill="1" applyBorder="1" applyAlignment="1">
      <alignment horizontal="center" vertical="center"/>
    </xf>
    <xf numFmtId="0" fontId="17" fillId="13" borderId="16" xfId="4" applyFont="1" applyFill="1" applyBorder="1" applyAlignment="1">
      <alignment horizontal="center" vertical="center"/>
    </xf>
    <xf numFmtId="0" fontId="17" fillId="13" borderId="14" xfId="4" applyFont="1" applyFill="1" applyBorder="1" applyAlignment="1">
      <alignment horizontal="center" vertical="center"/>
    </xf>
    <xf numFmtId="0" fontId="59" fillId="2" borderId="38" xfId="4" applyFont="1" applyFill="1" applyBorder="1" applyAlignment="1">
      <alignment horizontal="left" indent="1"/>
    </xf>
    <xf numFmtId="0" fontId="48" fillId="2" borderId="19" xfId="4" applyFont="1" applyFill="1" applyBorder="1"/>
    <xf numFmtId="0" fontId="59" fillId="2" borderId="23" xfId="4" applyFont="1" applyFill="1" applyBorder="1" applyAlignment="1">
      <alignment horizontal="left" indent="1"/>
    </xf>
    <xf numFmtId="0" fontId="48" fillId="2" borderId="7" xfId="4" applyFont="1" applyFill="1" applyBorder="1"/>
    <xf numFmtId="0" fontId="48" fillId="12" borderId="18" xfId="4" applyFont="1" applyFill="1" applyBorder="1"/>
    <xf numFmtId="0" fontId="48" fillId="12" borderId="24" xfId="4" applyFont="1" applyFill="1" applyBorder="1"/>
    <xf numFmtId="0" fontId="61" fillId="12" borderId="38" xfId="4" applyFont="1" applyFill="1" applyBorder="1" applyAlignment="1">
      <alignment horizontal="left" indent="2"/>
    </xf>
    <xf numFmtId="0" fontId="61" fillId="12" borderId="23" xfId="4" applyFont="1" applyFill="1" applyBorder="1" applyAlignment="1">
      <alignment horizontal="left" indent="2"/>
    </xf>
    <xf numFmtId="0" fontId="48" fillId="2" borderId="0" xfId="4" applyFont="1" applyFill="1" applyAlignment="1">
      <alignment vertical="center"/>
    </xf>
    <xf numFmtId="0" fontId="17" fillId="0" borderId="0" xfId="4" applyFont="1"/>
    <xf numFmtId="0" fontId="11" fillId="0" borderId="2" xfId="0" applyFont="1" applyBorder="1" applyAlignment="1">
      <alignment horizontal="left" vertical="center" indent="3"/>
    </xf>
    <xf numFmtId="0" fontId="57" fillId="0" borderId="2" xfId="0" applyFont="1" applyBorder="1" applyAlignment="1">
      <alignment horizontal="left" vertical="center" indent="5"/>
    </xf>
    <xf numFmtId="4" fontId="11" fillId="0" borderId="15" xfId="0" applyNumberFormat="1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center" vertical="center" wrapText="1"/>
    </xf>
    <xf numFmtId="168" fontId="11" fillId="14" borderId="13" xfId="0" applyNumberFormat="1" applyFont="1" applyFill="1" applyBorder="1" applyAlignment="1">
      <alignment horizontal="center" vertical="center"/>
    </xf>
    <xf numFmtId="168" fontId="11" fillId="14" borderId="16" xfId="0" applyNumberFormat="1" applyFont="1" applyFill="1" applyBorder="1" applyAlignment="1">
      <alignment horizontal="center" vertical="center"/>
    </xf>
    <xf numFmtId="168" fontId="11" fillId="14" borderId="14" xfId="0" applyNumberFormat="1" applyFont="1" applyFill="1" applyBorder="1" applyAlignment="1">
      <alignment horizontal="center" vertical="center"/>
    </xf>
    <xf numFmtId="0" fontId="48" fillId="2" borderId="0" xfId="4" applyFont="1" applyFill="1" applyAlignment="1">
      <alignment vertical="center" wrapText="1"/>
    </xf>
    <xf numFmtId="0" fontId="48" fillId="2" borderId="0" xfId="4" applyFont="1" applyFill="1"/>
    <xf numFmtId="168" fontId="48" fillId="2" borderId="0" xfId="4" applyNumberFormat="1" applyFont="1" applyFill="1"/>
    <xf numFmtId="0" fontId="19" fillId="7" borderId="0" xfId="11" applyFont="1" applyFill="1" applyAlignment="1" applyProtection="1">
      <alignment vertical="center"/>
      <protection locked="0"/>
    </xf>
    <xf numFmtId="0" fontId="19" fillId="7" borderId="6" xfId="11" applyFont="1" applyFill="1" applyBorder="1" applyAlignment="1" applyProtection="1">
      <alignment vertical="center"/>
      <protection locked="0"/>
    </xf>
    <xf numFmtId="171" fontId="11" fillId="4" borderId="3" xfId="3" applyNumberFormat="1" applyFont="1" applyFill="1" applyBorder="1" applyAlignment="1" applyProtection="1">
      <alignment horizontal="left" vertical="center" wrapText="1" indent="1"/>
      <protection locked="0"/>
    </xf>
    <xf numFmtId="171" fontId="11" fillId="4" borderId="44" xfId="3" applyNumberFormat="1" applyFont="1" applyFill="1" applyBorder="1" applyAlignment="1" applyProtection="1">
      <alignment horizontal="left" vertical="center" wrapText="1" indent="1"/>
      <protection locked="0"/>
    </xf>
    <xf numFmtId="2" fontId="11" fillId="4" borderId="44" xfId="3" applyNumberFormat="1" applyFont="1" applyFill="1" applyBorder="1" applyAlignment="1" applyProtection="1">
      <alignment horizontal="left" vertical="center" wrapText="1" indent="1"/>
      <protection locked="0"/>
    </xf>
    <xf numFmtId="2" fontId="11" fillId="4" borderId="45" xfId="3" applyNumberFormat="1" applyFont="1" applyFill="1" applyBorder="1" applyAlignment="1" applyProtection="1">
      <alignment horizontal="left" vertical="center" wrapText="1" indent="1"/>
      <protection locked="0"/>
    </xf>
    <xf numFmtId="171" fontId="17" fillId="3" borderId="13" xfId="11" quotePrefix="1" applyNumberFormat="1" applyFont="1" applyFill="1" applyBorder="1" applyAlignment="1" applyProtection="1">
      <alignment horizontal="left" vertical="center"/>
      <protection locked="0"/>
    </xf>
    <xf numFmtId="171" fontId="17" fillId="4" borderId="0" xfId="11" quotePrefix="1" applyNumberFormat="1" applyFont="1" applyFill="1" applyAlignment="1" applyProtection="1">
      <alignment horizontal="left" vertical="center"/>
      <protection locked="0"/>
    </xf>
    <xf numFmtId="171" fontId="11" fillId="4" borderId="4" xfId="3" applyNumberFormat="1" applyFont="1" applyFill="1" applyBorder="1" applyAlignment="1" applyProtection="1">
      <alignment horizontal="left" vertical="center" wrapText="1" indent="1"/>
      <protection locked="0"/>
    </xf>
    <xf numFmtId="171" fontId="11" fillId="4" borderId="45" xfId="3" applyNumberFormat="1" applyFont="1" applyFill="1" applyBorder="1" applyAlignment="1" applyProtection="1">
      <alignment horizontal="left" vertical="center" wrapText="1" indent="1"/>
      <protection locked="0"/>
    </xf>
    <xf numFmtId="171" fontId="17" fillId="7" borderId="0" xfId="11" applyNumberFormat="1" applyFont="1" applyFill="1" applyAlignment="1" applyProtection="1">
      <alignment horizontal="left" vertical="center"/>
      <protection locked="0"/>
    </xf>
    <xf numFmtId="171" fontId="17" fillId="8" borderId="13" xfId="11" quotePrefix="1" applyNumberFormat="1" applyFont="1" applyFill="1" applyBorder="1" applyAlignment="1" applyProtection="1">
      <alignment horizontal="left" vertical="center"/>
      <protection locked="0"/>
    </xf>
    <xf numFmtId="171" fontId="65" fillId="7" borderId="24" xfId="11" applyNumberFormat="1" applyFont="1" applyFill="1" applyBorder="1" applyAlignment="1" applyProtection="1">
      <alignment horizontal="left" vertical="center"/>
      <protection locked="0"/>
    </xf>
    <xf numFmtId="171" fontId="19" fillId="7" borderId="0" xfId="11" applyNumberFormat="1" applyFont="1" applyFill="1" applyAlignment="1" applyProtection="1">
      <alignment vertical="center"/>
      <protection locked="0"/>
    </xf>
    <xf numFmtId="171" fontId="5" fillId="4" borderId="8" xfId="3" applyNumberFormat="1" applyFont="1" applyFill="1" applyBorder="1" applyAlignment="1" applyProtection="1">
      <alignment horizontal="left" vertical="center" wrapText="1" indent="1"/>
      <protection locked="0"/>
    </xf>
    <xf numFmtId="2" fontId="5" fillId="4" borderId="8" xfId="3" applyNumberFormat="1" applyFont="1" applyFill="1" applyBorder="1" applyAlignment="1" applyProtection="1">
      <alignment horizontal="left" vertical="center" wrapText="1" indent="1"/>
      <protection locked="0"/>
    </xf>
    <xf numFmtId="171" fontId="5" fillId="4" borderId="0" xfId="11" applyNumberFormat="1" applyFont="1" applyFill="1" applyAlignment="1" applyProtection="1">
      <alignment vertical="center"/>
      <protection locked="0"/>
    </xf>
    <xf numFmtId="171" fontId="11" fillId="7" borderId="0" xfId="11" applyNumberFormat="1" applyFont="1" applyFill="1" applyAlignment="1" applyProtection="1">
      <alignment vertical="center"/>
      <protection locked="0"/>
    </xf>
    <xf numFmtId="171" fontId="17" fillId="9" borderId="13" xfId="11" quotePrefix="1" applyNumberFormat="1" applyFont="1" applyFill="1" applyBorder="1" applyAlignment="1" applyProtection="1">
      <alignment horizontal="left" vertical="center"/>
      <protection locked="0"/>
    </xf>
    <xf numFmtId="171" fontId="17" fillId="4" borderId="13" xfId="11" quotePrefix="1" applyNumberFormat="1" applyFont="1" applyFill="1" applyBorder="1" applyAlignment="1" applyProtection="1">
      <alignment horizontal="left" vertical="center"/>
      <protection locked="0"/>
    </xf>
    <xf numFmtId="171" fontId="10" fillId="4" borderId="0" xfId="11" applyNumberFormat="1" applyFont="1" applyFill="1" applyAlignment="1" applyProtection="1">
      <alignment vertical="center"/>
      <protection locked="0"/>
    </xf>
    <xf numFmtId="165" fontId="65" fillId="7" borderId="18" xfId="6" applyNumberFormat="1" applyFont="1" applyFill="1" applyBorder="1" applyAlignment="1" applyProtection="1">
      <alignment horizontal="right" vertical="center"/>
      <protection locked="0"/>
    </xf>
    <xf numFmtId="165" fontId="19" fillId="0" borderId="0" xfId="11" applyNumberFormat="1" applyFont="1" applyAlignment="1" applyProtection="1">
      <alignment horizontal="right" vertical="center"/>
      <protection locked="0"/>
    </xf>
    <xf numFmtId="171" fontId="19" fillId="4" borderId="0" xfId="11" applyNumberFormat="1" applyFont="1" applyFill="1" applyAlignment="1" applyProtection="1">
      <alignment vertical="center"/>
      <protection locked="0"/>
    </xf>
    <xf numFmtId="171" fontId="19" fillId="0" borderId="0" xfId="11" applyNumberFormat="1" applyFont="1" applyAlignment="1" applyProtection="1">
      <alignment vertical="center"/>
      <protection locked="0"/>
    </xf>
    <xf numFmtId="0" fontId="57" fillId="0" borderId="0" xfId="9" applyFont="1" applyAlignment="1" applyProtection="1">
      <alignment horizontal="right"/>
      <protection locked="0"/>
    </xf>
    <xf numFmtId="2" fontId="45" fillId="12" borderId="38" xfId="3" applyNumberFormat="1" applyFont="1" applyFill="1" applyBorder="1" applyAlignment="1" applyProtection="1">
      <alignment horizontal="left" vertical="center" wrapText="1" indent="1"/>
      <protection locked="0"/>
    </xf>
    <xf numFmtId="171" fontId="45" fillId="12" borderId="8" xfId="3" applyNumberFormat="1" applyFont="1" applyFill="1" applyBorder="1" applyAlignment="1" applyProtection="1">
      <alignment horizontal="left" vertical="center" wrapText="1" indent="1"/>
      <protection locked="0"/>
    </xf>
    <xf numFmtId="2" fontId="45" fillId="12" borderId="8" xfId="3" applyNumberFormat="1" applyFont="1" applyFill="1" applyBorder="1" applyAlignment="1" applyProtection="1">
      <alignment horizontal="left" vertical="center" wrapText="1" indent="1"/>
      <protection locked="0"/>
    </xf>
    <xf numFmtId="2" fontId="45" fillId="12" borderId="23" xfId="3" applyNumberFormat="1" applyFont="1" applyFill="1" applyBorder="1" applyAlignment="1" applyProtection="1">
      <alignment horizontal="left" vertical="center" wrapText="1" indent="1"/>
      <protection locked="0"/>
    </xf>
    <xf numFmtId="2" fontId="5" fillId="4" borderId="20" xfId="3" applyNumberFormat="1" applyFont="1" applyFill="1" applyBorder="1" applyAlignment="1" applyProtection="1">
      <alignment horizontal="left" vertical="center" wrapText="1" indent="1"/>
      <protection locked="0"/>
    </xf>
    <xf numFmtId="2" fontId="5" fillId="4" borderId="13" xfId="3" applyNumberFormat="1" applyFont="1" applyFill="1" applyBorder="1" applyAlignment="1" applyProtection="1">
      <alignment horizontal="left" vertical="center" wrapText="1" indent="1"/>
      <protection locked="0"/>
    </xf>
    <xf numFmtId="10" fontId="19" fillId="4" borderId="0" xfId="6" applyNumberFormat="1" applyFont="1" applyFill="1" applyAlignment="1" applyProtection="1">
      <alignment vertical="center"/>
      <protection locked="0"/>
    </xf>
    <xf numFmtId="171" fontId="17" fillId="8" borderId="15" xfId="11" quotePrefix="1" applyNumberFormat="1" applyFont="1" applyFill="1" applyBorder="1" applyAlignment="1" applyProtection="1">
      <alignment horizontal="left" vertical="center"/>
      <protection locked="0"/>
    </xf>
    <xf numFmtId="0" fontId="66" fillId="7" borderId="0" xfId="11" applyFont="1" applyFill="1" applyAlignment="1" applyProtection="1">
      <alignment vertical="center"/>
      <protection locked="0"/>
    </xf>
    <xf numFmtId="0" fontId="3" fillId="0" borderId="0" xfId="0" applyFont="1"/>
    <xf numFmtId="0" fontId="66" fillId="7" borderId="6" xfId="11" applyFont="1" applyFill="1" applyBorder="1" applyAlignment="1" applyProtection="1">
      <alignment vertical="center"/>
      <protection locked="0"/>
    </xf>
    <xf numFmtId="0" fontId="60" fillId="2" borderId="20" xfId="4" applyFont="1" applyFill="1" applyBorder="1" applyAlignment="1">
      <alignment horizontal="left" vertical="center" wrapText="1"/>
    </xf>
    <xf numFmtId="173" fontId="67" fillId="0" borderId="20" xfId="4" applyNumberFormat="1" applyFont="1" applyBorder="1" applyAlignment="1">
      <alignment horizontal="center" vertical="center"/>
    </xf>
    <xf numFmtId="0" fontId="59" fillId="2" borderId="15" xfId="4" applyFont="1" applyFill="1" applyBorder="1" applyAlignment="1">
      <alignment horizontal="left" vertical="center" wrapText="1" indent="1"/>
    </xf>
    <xf numFmtId="173" fontId="45" fillId="12" borderId="15" xfId="4" applyNumberFormat="1" applyFont="1" applyFill="1" applyBorder="1" applyAlignment="1">
      <alignment horizontal="center" vertical="center" wrapText="1"/>
    </xf>
    <xf numFmtId="0" fontId="60" fillId="2" borderId="15" xfId="4" applyFont="1" applyFill="1" applyBorder="1" applyAlignment="1">
      <alignment vertical="center" wrapText="1"/>
    </xf>
    <xf numFmtId="0" fontId="5" fillId="0" borderId="2" xfId="4" applyFont="1" applyBorder="1" applyAlignment="1">
      <alignment horizontal="left" vertical="center" wrapText="1" indent="2"/>
    </xf>
    <xf numFmtId="0" fontId="68" fillId="12" borderId="2" xfId="4" applyFont="1" applyFill="1" applyBorder="1" applyAlignment="1">
      <alignment horizontal="left" vertical="center" wrapText="1" indent="2"/>
    </xf>
    <xf numFmtId="0" fontId="68" fillId="12" borderId="1" xfId="4" applyFont="1" applyFill="1" applyBorder="1" applyAlignment="1">
      <alignment horizontal="left" vertical="center" wrapText="1" indent="2"/>
    </xf>
    <xf numFmtId="0" fontId="60" fillId="2" borderId="15" xfId="4" applyFont="1" applyFill="1" applyBorder="1" applyAlignment="1">
      <alignment horizontal="left" vertical="top" wrapText="1"/>
    </xf>
    <xf numFmtId="173" fontId="67" fillId="0" borderId="15" xfId="4" applyNumberFormat="1" applyFont="1" applyBorder="1" applyAlignment="1">
      <alignment horizontal="center" vertical="center"/>
    </xf>
    <xf numFmtId="173" fontId="45" fillId="0" borderId="2" xfId="4" applyNumberFormat="1" applyFont="1" applyBorder="1"/>
    <xf numFmtId="173" fontId="45" fillId="0" borderId="2" xfId="4" applyNumberFormat="1" applyFont="1" applyBorder="1" applyAlignment="1">
      <alignment horizontal="left"/>
    </xf>
    <xf numFmtId="173" fontId="45" fillId="12" borderId="2" xfId="4" applyNumberFormat="1" applyFont="1" applyFill="1" applyBorder="1"/>
    <xf numFmtId="173" fontId="45" fillId="12" borderId="2" xfId="4" applyNumberFormat="1" applyFont="1" applyFill="1" applyBorder="1" applyAlignment="1">
      <alignment horizontal="left"/>
    </xf>
    <xf numFmtId="173" fontId="45" fillId="12" borderId="1" xfId="4" applyNumberFormat="1" applyFont="1" applyFill="1" applyBorder="1"/>
    <xf numFmtId="173" fontId="45" fillId="12" borderId="1" xfId="4" applyNumberFormat="1" applyFont="1" applyFill="1" applyBorder="1" applyAlignment="1">
      <alignment horizontal="left"/>
    </xf>
    <xf numFmtId="173" fontId="48" fillId="2" borderId="0" xfId="4" applyNumberFormat="1" applyFont="1" applyFill="1"/>
    <xf numFmtId="173" fontId="17" fillId="2" borderId="15" xfId="4" applyNumberFormat="1" applyFont="1" applyFill="1" applyBorder="1"/>
    <xf numFmtId="173" fontId="45" fillId="12" borderId="2" xfId="0" applyNumberFormat="1" applyFont="1" applyFill="1" applyBorder="1" applyAlignment="1">
      <alignment horizontal="center" vertical="center" wrapText="1"/>
    </xf>
    <xf numFmtId="173" fontId="45" fillId="12" borderId="1" xfId="0" applyNumberFormat="1" applyFont="1" applyFill="1" applyBorder="1" applyAlignment="1">
      <alignment horizontal="center" vertical="center" wrapText="1"/>
    </xf>
    <xf numFmtId="173" fontId="11" fillId="0" borderId="14" xfId="0" applyNumberFormat="1" applyFont="1" applyBorder="1" applyAlignment="1">
      <alignment horizontal="center" vertical="center"/>
    </xf>
    <xf numFmtId="173" fontId="11" fillId="0" borderId="15" xfId="0" applyNumberFormat="1" applyFont="1" applyBorder="1" applyAlignment="1">
      <alignment horizontal="center" vertical="center"/>
    </xf>
    <xf numFmtId="173" fontId="5" fillId="0" borderId="20" xfId="0" applyNumberFormat="1" applyFont="1" applyBorder="1" applyAlignment="1">
      <alignment horizontal="center" vertical="center"/>
    </xf>
    <xf numFmtId="173" fontId="5" fillId="0" borderId="2" xfId="0" applyNumberFormat="1" applyFont="1" applyBorder="1" applyAlignment="1">
      <alignment horizontal="center" vertical="center"/>
    </xf>
    <xf numFmtId="173" fontId="45" fillId="12" borderId="2" xfId="0" applyNumberFormat="1" applyFont="1" applyFill="1" applyBorder="1" applyAlignment="1">
      <alignment horizontal="center" vertical="center"/>
    </xf>
    <xf numFmtId="173" fontId="5" fillId="0" borderId="23" xfId="0" applyNumberFormat="1" applyFont="1" applyBorder="1" applyAlignment="1">
      <alignment horizontal="center" vertical="center"/>
    </xf>
    <xf numFmtId="173" fontId="45" fillId="12" borderId="1" xfId="0" applyNumberFormat="1" applyFont="1" applyFill="1" applyBorder="1" applyAlignment="1">
      <alignment horizontal="center" vertical="center"/>
    </xf>
    <xf numFmtId="173" fontId="5" fillId="0" borderId="7" xfId="0" applyNumberFormat="1" applyFont="1" applyBorder="1" applyAlignment="1">
      <alignment horizontal="center" vertical="center"/>
    </xf>
    <xf numFmtId="173" fontId="5" fillId="0" borderId="1" xfId="0" applyNumberFormat="1" applyFont="1" applyBorder="1" applyAlignment="1">
      <alignment horizontal="center" vertical="center"/>
    </xf>
    <xf numFmtId="173" fontId="0" fillId="0" borderId="0" xfId="0" applyNumberFormat="1"/>
    <xf numFmtId="173" fontId="45" fillId="12" borderId="15" xfId="4" applyNumberFormat="1" applyFont="1" applyFill="1" applyBorder="1"/>
    <xf numFmtId="173" fontId="30" fillId="2" borderId="0" xfId="4" applyNumberFormat="1" applyFill="1"/>
    <xf numFmtId="173" fontId="48" fillId="2" borderId="15" xfId="4" applyNumberFormat="1" applyFont="1" applyFill="1" applyBorder="1"/>
    <xf numFmtId="173" fontId="48" fillId="2" borderId="16" xfId="4" applyNumberFormat="1" applyFont="1" applyFill="1" applyBorder="1"/>
    <xf numFmtId="173" fontId="17" fillId="13" borderId="15" xfId="4" applyNumberFormat="1" applyFont="1" applyFill="1" applyBorder="1"/>
    <xf numFmtId="173" fontId="5" fillId="0" borderId="15" xfId="4" applyNumberFormat="1" applyFont="1" applyBorder="1"/>
    <xf numFmtId="173" fontId="60" fillId="2" borderId="15" xfId="4" applyNumberFormat="1" applyFont="1" applyFill="1" applyBorder="1"/>
    <xf numFmtId="173" fontId="45" fillId="12" borderId="20" xfId="4" applyNumberFormat="1" applyFont="1" applyFill="1" applyBorder="1"/>
    <xf numFmtId="173" fontId="59" fillId="2" borderId="20" xfId="4" applyNumberFormat="1" applyFont="1" applyFill="1" applyBorder="1"/>
    <xf numFmtId="173" fontId="45" fillId="12" borderId="18" xfId="4" applyNumberFormat="1" applyFont="1" applyFill="1" applyBorder="1"/>
    <xf numFmtId="173" fontId="45" fillId="12" borderId="19" xfId="4" applyNumberFormat="1" applyFont="1" applyFill="1" applyBorder="1"/>
    <xf numFmtId="173" fontId="45" fillId="12" borderId="24" xfId="4" applyNumberFormat="1" applyFont="1" applyFill="1" applyBorder="1"/>
    <xf numFmtId="173" fontId="45" fillId="12" borderId="7" xfId="4" applyNumberFormat="1" applyFont="1" applyFill="1" applyBorder="1"/>
    <xf numFmtId="173" fontId="59" fillId="2" borderId="1" xfId="4" applyNumberFormat="1" applyFont="1" applyFill="1" applyBorder="1"/>
    <xf numFmtId="173" fontId="59" fillId="2" borderId="15" xfId="4" applyNumberFormat="1" applyFont="1" applyFill="1" applyBorder="1"/>
    <xf numFmtId="173" fontId="19" fillId="2" borderId="54" xfId="9" applyNumberFormat="1" applyFont="1" applyFill="1" applyBorder="1" applyAlignment="1">
      <alignment horizontal="right" vertical="center"/>
    </xf>
    <xf numFmtId="173" fontId="5" fillId="0" borderId="0" xfId="2" applyNumberFormat="1" applyFont="1" applyFill="1" applyBorder="1" applyAlignment="1">
      <alignment horizontal="right" vertical="center"/>
    </xf>
    <xf numFmtId="173" fontId="45" fillId="12" borderId="61" xfId="2" applyNumberFormat="1" applyFont="1" applyFill="1" applyBorder="1" applyAlignment="1">
      <alignment horizontal="right" vertical="center"/>
    </xf>
    <xf numFmtId="173" fontId="45" fillId="12" borderId="62" xfId="2" applyNumberFormat="1" applyFont="1" applyFill="1" applyBorder="1" applyAlignment="1">
      <alignment horizontal="right" vertical="center"/>
    </xf>
    <xf numFmtId="173" fontId="45" fillId="12" borderId="67" xfId="2" applyNumberFormat="1" applyFont="1" applyFill="1" applyBorder="1" applyAlignment="1">
      <alignment horizontal="right" vertical="center"/>
    </xf>
    <xf numFmtId="173" fontId="19" fillId="2" borderId="56" xfId="9" applyNumberFormat="1" applyFont="1" applyFill="1" applyBorder="1" applyAlignment="1">
      <alignment horizontal="right" vertical="center"/>
    </xf>
    <xf numFmtId="173" fontId="45" fillId="12" borderId="57" xfId="2" applyNumberFormat="1" applyFont="1" applyFill="1" applyBorder="1" applyAlignment="1">
      <alignment horizontal="right" vertical="center"/>
    </xf>
    <xf numFmtId="173" fontId="45" fillId="12" borderId="50" xfId="2" applyNumberFormat="1" applyFont="1" applyFill="1" applyBorder="1" applyAlignment="1">
      <alignment horizontal="right" vertical="center"/>
    </xf>
    <xf numFmtId="173" fontId="45" fillId="12" borderId="68" xfId="2" applyNumberFormat="1" applyFont="1" applyFill="1" applyBorder="1" applyAlignment="1">
      <alignment horizontal="right" vertical="center"/>
    </xf>
    <xf numFmtId="173" fontId="19" fillId="2" borderId="44" xfId="9" applyNumberFormat="1" applyFont="1" applyFill="1" applyBorder="1" applyAlignment="1">
      <alignment horizontal="right" vertical="center"/>
    </xf>
    <xf numFmtId="173" fontId="45" fillId="12" borderId="58" xfId="2" applyNumberFormat="1" applyFont="1" applyFill="1" applyBorder="1" applyAlignment="1">
      <alignment horizontal="right" vertical="center"/>
    </xf>
    <xf numFmtId="173" fontId="45" fillId="12" borderId="59" xfId="2" applyNumberFormat="1" applyFont="1" applyFill="1" applyBorder="1" applyAlignment="1">
      <alignment horizontal="right" vertical="center"/>
    </xf>
    <xf numFmtId="173" fontId="45" fillId="12" borderId="70" xfId="2" applyNumberFormat="1" applyFont="1" applyFill="1" applyBorder="1" applyAlignment="1">
      <alignment horizontal="right" vertical="center"/>
    </xf>
    <xf numFmtId="173" fontId="19" fillId="3" borderId="15" xfId="9" applyNumberFormat="1" applyFont="1" applyFill="1" applyBorder="1" applyAlignment="1">
      <alignment horizontal="right" vertical="center"/>
    </xf>
    <xf numFmtId="173" fontId="17" fillId="0" borderId="0" xfId="11" applyNumberFormat="1" applyFont="1" applyAlignment="1" applyProtection="1">
      <alignment horizontal="right" vertical="center"/>
      <protection locked="0"/>
    </xf>
    <xf numFmtId="173" fontId="17" fillId="3" borderId="49" xfId="2" applyNumberFormat="1" applyFont="1" applyFill="1" applyBorder="1" applyAlignment="1">
      <alignment horizontal="right" vertical="center"/>
    </xf>
    <xf numFmtId="173" fontId="17" fillId="3" borderId="60" xfId="2" applyNumberFormat="1" applyFont="1" applyFill="1" applyBorder="1" applyAlignment="1">
      <alignment horizontal="right" vertical="center"/>
    </xf>
    <xf numFmtId="173" fontId="17" fillId="3" borderId="66" xfId="2" applyNumberFormat="1" applyFont="1" applyFill="1" applyBorder="1" applyAlignment="1">
      <alignment horizontal="right" vertical="center"/>
    </xf>
    <xf numFmtId="173" fontId="19" fillId="4" borderId="0" xfId="11" applyNumberFormat="1" applyFont="1" applyFill="1" applyAlignment="1" applyProtection="1">
      <alignment horizontal="right" vertical="center"/>
      <protection locked="0"/>
    </xf>
    <xf numFmtId="173" fontId="19" fillId="0" borderId="0" xfId="11" applyNumberFormat="1" applyFont="1" applyAlignment="1" applyProtection="1">
      <alignment horizontal="right" vertical="center"/>
      <protection locked="0"/>
    </xf>
    <xf numFmtId="173" fontId="38" fillId="5" borderId="16" xfId="9" applyNumberFormat="1" applyFont="1" applyFill="1" applyBorder="1" applyAlignment="1">
      <alignment horizontal="left" vertical="center"/>
    </xf>
    <xf numFmtId="173" fontId="19" fillId="2" borderId="46" xfId="9" applyNumberFormat="1" applyFont="1" applyFill="1" applyBorder="1" applyAlignment="1">
      <alignment horizontal="right" vertical="center"/>
    </xf>
    <xf numFmtId="173" fontId="19" fillId="2" borderId="4" xfId="9" applyNumberFormat="1" applyFont="1" applyFill="1" applyBorder="1" applyAlignment="1">
      <alignment horizontal="right" vertical="center"/>
    </xf>
    <xf numFmtId="173" fontId="17" fillId="7" borderId="0" xfId="11" applyNumberFormat="1" applyFont="1" applyFill="1" applyAlignment="1" applyProtection="1">
      <alignment horizontal="right" vertical="center"/>
      <protection locked="0"/>
    </xf>
    <xf numFmtId="173" fontId="19" fillId="7" borderId="0" xfId="11" applyNumberFormat="1" applyFont="1" applyFill="1" applyAlignment="1" applyProtection="1">
      <alignment horizontal="right" vertical="center"/>
      <protection locked="0"/>
    </xf>
    <xf numFmtId="173" fontId="19" fillId="8" borderId="15" xfId="9" applyNumberFormat="1" applyFont="1" applyFill="1" applyBorder="1" applyAlignment="1">
      <alignment horizontal="right" vertical="center"/>
    </xf>
    <xf numFmtId="173" fontId="17" fillId="8" borderId="49" xfId="2" applyNumberFormat="1" applyFont="1" applyFill="1" applyBorder="1" applyAlignment="1">
      <alignment horizontal="right" vertical="center"/>
    </xf>
    <xf numFmtId="173" fontId="17" fillId="8" borderId="60" xfId="2" applyNumberFormat="1" applyFont="1" applyFill="1" applyBorder="1" applyAlignment="1">
      <alignment horizontal="right" vertical="center"/>
    </xf>
    <xf numFmtId="173" fontId="17" fillId="8" borderId="66" xfId="2" applyNumberFormat="1" applyFont="1" applyFill="1" applyBorder="1" applyAlignment="1">
      <alignment horizontal="right" vertical="center"/>
    </xf>
    <xf numFmtId="173" fontId="19" fillId="7" borderId="24" xfId="6" applyNumberFormat="1" applyFont="1" applyFill="1" applyBorder="1" applyAlignment="1" applyProtection="1">
      <alignment horizontal="right" vertical="center"/>
      <protection locked="0"/>
    </xf>
    <xf numFmtId="173" fontId="19" fillId="0" borderId="0" xfId="6" applyNumberFormat="1" applyFont="1" applyFill="1" applyBorder="1" applyAlignment="1" applyProtection="1">
      <alignment horizontal="right" vertical="center"/>
      <protection locked="0"/>
    </xf>
    <xf numFmtId="173" fontId="45" fillId="12" borderId="49" xfId="2" applyNumberFormat="1" applyFont="1" applyFill="1" applyBorder="1" applyAlignment="1">
      <alignment horizontal="right" vertical="center"/>
    </xf>
    <xf numFmtId="173" fontId="45" fillId="12" borderId="60" xfId="2" applyNumberFormat="1" applyFont="1" applyFill="1" applyBorder="1" applyAlignment="1">
      <alignment horizontal="right" vertical="center"/>
    </xf>
    <xf numFmtId="173" fontId="45" fillId="12" borderId="66" xfId="2" applyNumberFormat="1" applyFont="1" applyFill="1" applyBorder="1" applyAlignment="1">
      <alignment horizontal="right" vertical="center"/>
    </xf>
    <xf numFmtId="173" fontId="19" fillId="0" borderId="16" xfId="9" applyNumberFormat="1" applyFont="1" applyBorder="1" applyAlignment="1">
      <alignment horizontal="right" vertical="center"/>
    </xf>
    <xf numFmtId="173" fontId="5" fillId="0" borderId="18" xfId="2" applyNumberFormat="1" applyFont="1" applyFill="1" applyBorder="1" applyAlignment="1">
      <alignment horizontal="right" vertical="center"/>
    </xf>
    <xf numFmtId="173" fontId="19" fillId="7" borderId="0" xfId="11" applyNumberFormat="1" applyFont="1" applyFill="1" applyAlignment="1" applyProtection="1">
      <alignment vertical="center"/>
      <protection locked="0"/>
    </xf>
    <xf numFmtId="173" fontId="19" fillId="9" borderId="15" xfId="9" applyNumberFormat="1" applyFont="1" applyFill="1" applyBorder="1" applyAlignment="1">
      <alignment horizontal="right" vertical="center"/>
    </xf>
    <xf numFmtId="173" fontId="17" fillId="9" borderId="49" xfId="2" applyNumberFormat="1" applyFont="1" applyFill="1" applyBorder="1" applyAlignment="1">
      <alignment horizontal="right" vertical="center"/>
    </xf>
    <xf numFmtId="173" fontId="17" fillId="9" borderId="60" xfId="2" applyNumberFormat="1" applyFont="1" applyFill="1" applyBorder="1" applyAlignment="1">
      <alignment horizontal="right" vertical="center"/>
    </xf>
    <xf numFmtId="173" fontId="19" fillId="2" borderId="15" xfId="9" applyNumberFormat="1" applyFont="1" applyFill="1" applyBorder="1" applyAlignment="1">
      <alignment horizontal="right" vertical="center"/>
    </xf>
    <xf numFmtId="173" fontId="17" fillId="9" borderId="66" xfId="2" applyNumberFormat="1" applyFont="1" applyFill="1" applyBorder="1" applyAlignment="1">
      <alignment horizontal="right" vertical="center"/>
    </xf>
    <xf numFmtId="173" fontId="19" fillId="2" borderId="3" xfId="9" applyNumberFormat="1" applyFont="1" applyFill="1" applyBorder="1" applyAlignment="1">
      <alignment horizontal="right" vertical="center"/>
    </xf>
    <xf numFmtId="173" fontId="19" fillId="2" borderId="45" xfId="9" applyNumberFormat="1" applyFont="1" applyFill="1" applyBorder="1" applyAlignment="1">
      <alignment horizontal="right" vertical="center"/>
    </xf>
    <xf numFmtId="173" fontId="45" fillId="12" borderId="63" xfId="2" applyNumberFormat="1" applyFont="1" applyFill="1" applyBorder="1" applyAlignment="1">
      <alignment horizontal="right" vertical="center"/>
    </xf>
    <xf numFmtId="173" fontId="45" fillId="12" borderId="64" xfId="2" applyNumberFormat="1" applyFont="1" applyFill="1" applyBorder="1" applyAlignment="1">
      <alignment horizontal="right" vertical="center"/>
    </xf>
    <xf numFmtId="173" fontId="45" fillId="12" borderId="69" xfId="2" applyNumberFormat="1" applyFont="1" applyFill="1" applyBorder="1" applyAlignment="1">
      <alignment horizontal="right" vertical="center"/>
    </xf>
    <xf numFmtId="173" fontId="19" fillId="4" borderId="0" xfId="11" applyNumberFormat="1" applyFont="1" applyFill="1" applyAlignment="1" applyProtection="1">
      <alignment vertical="center"/>
      <protection locked="0"/>
    </xf>
    <xf numFmtId="173" fontId="19" fillId="0" borderId="0" xfId="11" applyNumberFormat="1" applyFont="1" applyAlignment="1" applyProtection="1">
      <alignment vertical="center"/>
      <protection locked="0"/>
    </xf>
    <xf numFmtId="173" fontId="45" fillId="12" borderId="55" xfId="2" applyNumberFormat="1" applyFont="1" applyFill="1" applyBorder="1" applyAlignment="1">
      <alignment horizontal="right" vertical="center"/>
    </xf>
    <xf numFmtId="173" fontId="45" fillId="12" borderId="53" xfId="2" applyNumberFormat="1" applyFont="1" applyFill="1" applyBorder="1" applyAlignment="1">
      <alignment horizontal="right" vertical="center"/>
    </xf>
    <xf numFmtId="173" fontId="11" fillId="0" borderId="19" xfId="0" applyNumberFormat="1" applyFont="1" applyBorder="1" applyAlignment="1">
      <alignment horizontal="right" vertical="center" indent="1"/>
    </xf>
    <xf numFmtId="173" fontId="11" fillId="0" borderId="20" xfId="0" applyNumberFormat="1" applyFont="1" applyBorder="1" applyAlignment="1">
      <alignment horizontal="right" vertical="center" indent="1"/>
    </xf>
    <xf numFmtId="173" fontId="45" fillId="12" borderId="4" xfId="0" applyNumberFormat="1" applyFont="1" applyFill="1" applyBorder="1" applyAlignment="1">
      <alignment horizontal="right" vertical="center" indent="1"/>
    </xf>
    <xf numFmtId="173" fontId="45" fillId="12" borderId="2" xfId="0" applyNumberFormat="1" applyFont="1" applyFill="1" applyBorder="1" applyAlignment="1">
      <alignment horizontal="right" vertical="center" indent="1"/>
    </xf>
    <xf numFmtId="173" fontId="45" fillId="12" borderId="1" xfId="0" applyNumberFormat="1" applyFont="1" applyFill="1" applyBorder="1" applyAlignment="1">
      <alignment horizontal="right" vertical="center" indent="1"/>
    </xf>
    <xf numFmtId="173" fontId="11" fillId="0" borderId="11" xfId="0" applyNumberFormat="1" applyFont="1" applyBorder="1" applyAlignment="1">
      <alignment horizontal="right" vertical="center" indent="1"/>
    </xf>
    <xf numFmtId="173" fontId="11" fillId="0" borderId="3" xfId="0" applyNumberFormat="1" applyFont="1" applyBorder="1" applyAlignment="1">
      <alignment horizontal="right" vertical="center" indent="1"/>
    </xf>
    <xf numFmtId="173" fontId="45" fillId="12" borderId="21" xfId="0" applyNumberFormat="1" applyFont="1" applyFill="1" applyBorder="1" applyAlignment="1">
      <alignment horizontal="right" vertical="center" indent="1"/>
    </xf>
    <xf numFmtId="173" fontId="45" fillId="12" borderId="6" xfId="0" applyNumberFormat="1" applyFont="1" applyFill="1" applyBorder="1" applyAlignment="1">
      <alignment horizontal="right" vertical="center" indent="1"/>
    </xf>
    <xf numFmtId="173" fontId="45" fillId="12" borderId="8" xfId="0" applyNumberFormat="1" applyFont="1" applyFill="1" applyBorder="1" applyAlignment="1">
      <alignment horizontal="right" vertical="center" indent="1"/>
    </xf>
    <xf numFmtId="173" fontId="17" fillId="13" borderId="15" xfId="4" applyNumberFormat="1" applyFont="1" applyFill="1" applyBorder="1" applyAlignment="1">
      <alignment horizontal="right" vertical="center" indent="1"/>
    </xf>
    <xf numFmtId="173" fontId="24" fillId="0" borderId="0" xfId="0" applyNumberFormat="1" applyFont="1" applyAlignment="1">
      <alignment horizontal="right" vertical="center" indent="1"/>
    </xf>
    <xf numFmtId="173" fontId="11" fillId="0" borderId="14" xfId="0" applyNumberFormat="1" applyFont="1" applyBorder="1" applyAlignment="1">
      <alignment horizontal="center" vertical="center" wrapText="1"/>
    </xf>
    <xf numFmtId="173" fontId="11" fillId="0" borderId="15" xfId="0" applyNumberFormat="1" applyFont="1" applyBorder="1" applyAlignment="1">
      <alignment horizontal="center" vertical="center" wrapText="1"/>
    </xf>
    <xf numFmtId="173" fontId="24" fillId="0" borderId="24" xfId="0" applyNumberFormat="1" applyFont="1" applyBorder="1" applyAlignment="1">
      <alignment horizontal="right" vertical="center" indent="1"/>
    </xf>
    <xf numFmtId="173" fontId="45" fillId="12" borderId="20" xfId="0" applyNumberFormat="1" applyFont="1" applyFill="1" applyBorder="1" applyAlignment="1">
      <alignment horizontal="right" vertical="center" indent="1"/>
    </xf>
    <xf numFmtId="173" fontId="5" fillId="0" borderId="5" xfId="0" applyNumberFormat="1" applyFont="1" applyBorder="1" applyAlignment="1">
      <alignment horizontal="right" vertical="center" indent="1"/>
    </xf>
    <xf numFmtId="173" fontId="5" fillId="0" borderId="6" xfId="0" applyNumberFormat="1" applyFont="1" applyBorder="1" applyAlignment="1">
      <alignment horizontal="right" vertical="center" indent="1"/>
    </xf>
    <xf numFmtId="173" fontId="5" fillId="0" borderId="7" xfId="0" applyNumberFormat="1" applyFont="1" applyBorder="1" applyAlignment="1">
      <alignment horizontal="right" vertical="center" indent="1"/>
    </xf>
    <xf numFmtId="173" fontId="5" fillId="0" borderId="1" xfId="0" applyNumberFormat="1" applyFont="1" applyBorder="1" applyAlignment="1">
      <alignment horizontal="right" vertical="center" indent="1"/>
    </xf>
    <xf numFmtId="173" fontId="5" fillId="0" borderId="2" xfId="0" applyNumberFormat="1" applyFont="1" applyBorder="1" applyAlignment="1">
      <alignment horizontal="right" indent="1"/>
    </xf>
    <xf numFmtId="173" fontId="5" fillId="0" borderId="2" xfId="0" applyNumberFormat="1" applyFont="1" applyBorder="1" applyAlignment="1">
      <alignment horizontal="right" vertical="center" indent="1"/>
    </xf>
    <xf numFmtId="173" fontId="5" fillId="0" borderId="4" xfId="0" applyNumberFormat="1" applyFont="1" applyBorder="1" applyAlignment="1">
      <alignment horizontal="right" vertical="center" indent="1"/>
    </xf>
    <xf numFmtId="173" fontId="5" fillId="0" borderId="19" xfId="0" applyNumberFormat="1" applyFont="1" applyBorder="1" applyAlignment="1">
      <alignment horizontal="right" vertical="center" indent="1"/>
    </xf>
    <xf numFmtId="173" fontId="11" fillId="0" borderId="2" xfId="0" applyNumberFormat="1" applyFont="1" applyBorder="1" applyAlignment="1">
      <alignment horizontal="right" vertical="center" indent="1"/>
    </xf>
    <xf numFmtId="173" fontId="57" fillId="0" borderId="2" xfId="0" applyNumberFormat="1" applyFont="1" applyBorder="1"/>
    <xf numFmtId="0" fontId="64" fillId="0" borderId="0" xfId="4" applyFont="1"/>
    <xf numFmtId="0" fontId="46" fillId="0" borderId="0" xfId="4" applyFont="1"/>
    <xf numFmtId="171" fontId="11" fillId="0" borderId="44" xfId="3" applyNumberFormat="1" applyFont="1" applyBorder="1" applyAlignment="1" applyProtection="1">
      <alignment horizontal="left" vertical="center" wrapText="1" indent="1"/>
      <protection locked="0"/>
    </xf>
    <xf numFmtId="0" fontId="17" fillId="2" borderId="15" xfId="4" applyFont="1" applyFill="1" applyBorder="1" applyAlignment="1">
      <alignment horizontal="left" vertical="center" indent="6"/>
    </xf>
    <xf numFmtId="0" fontId="62" fillId="0" borderId="0" xfId="0" applyFont="1" applyFill="1"/>
    <xf numFmtId="0" fontId="63" fillId="0" borderId="0" xfId="9" applyFont="1" applyFill="1" applyAlignment="1">
      <alignment vertical="center"/>
    </xf>
    <xf numFmtId="0" fontId="36" fillId="0" borderId="0" xfId="0" applyFont="1" applyFill="1"/>
    <xf numFmtId="0" fontId="0" fillId="0" borderId="0" xfId="0" applyFill="1"/>
    <xf numFmtId="0" fontId="20" fillId="0" borderId="0" xfId="4" applyFont="1" applyAlignment="1">
      <alignment wrapText="1"/>
    </xf>
    <xf numFmtId="0" fontId="17" fillId="13" borderId="15" xfId="4" applyFont="1" applyFill="1" applyBorder="1" applyAlignment="1">
      <alignment horizontal="center" vertical="top" wrapText="1"/>
    </xf>
    <xf numFmtId="0" fontId="17" fillId="13" borderId="30" xfId="4" applyFont="1" applyFill="1" applyBorder="1" applyAlignment="1">
      <alignment horizontal="center" vertical="center"/>
    </xf>
    <xf numFmtId="0" fontId="17" fillId="13" borderId="47" xfId="4" applyFont="1" applyFill="1" applyBorder="1" applyAlignment="1">
      <alignment horizontal="center" vertical="center"/>
    </xf>
    <xf numFmtId="0" fontId="17" fillId="13" borderId="48" xfId="4" applyFont="1" applyFill="1" applyBorder="1" applyAlignment="1">
      <alignment horizontal="center" vertical="center"/>
    </xf>
    <xf numFmtId="0" fontId="17" fillId="13" borderId="41" xfId="4" applyFont="1" applyFill="1" applyBorder="1" applyAlignment="1">
      <alignment horizontal="center" vertical="center"/>
    </xf>
    <xf numFmtId="0" fontId="17" fillId="13" borderId="42" xfId="4" applyFont="1" applyFill="1" applyBorder="1" applyAlignment="1">
      <alignment horizontal="center" vertical="center"/>
    </xf>
    <xf numFmtId="0" fontId="17" fillId="13" borderId="43" xfId="4" applyFont="1" applyFill="1" applyBorder="1" applyAlignment="1">
      <alignment horizontal="center" vertical="center"/>
    </xf>
    <xf numFmtId="0" fontId="17" fillId="13" borderId="20" xfId="4" applyFont="1" applyFill="1" applyBorder="1" applyAlignment="1">
      <alignment horizontal="center" vertical="center"/>
    </xf>
    <xf numFmtId="0" fontId="17" fillId="13" borderId="1" xfId="4" applyFont="1" applyFill="1" applyBorder="1" applyAlignment="1">
      <alignment horizontal="center" vertical="center"/>
    </xf>
  </cellXfs>
  <cellStyles count="14">
    <cellStyle name="Comma_Tableaux synthétiques des hypothèses et conditions_dce phase 2" xfId="10"/>
    <cellStyle name="Euro" xfId="1"/>
    <cellStyle name="Milliers" xfId="2" builtinId="3"/>
    <cellStyle name="Normal" xfId="0" builtinId="0"/>
    <cellStyle name="Normal 2" xfId="3"/>
    <cellStyle name="Normal 2 2" xfId="4"/>
    <cellStyle name="Normal 2 2 2" xfId="13"/>
    <cellStyle name="Normal 3" xfId="5"/>
    <cellStyle name="Normal 4" xfId="12"/>
    <cellStyle name="Normal 5 2" xfId="11"/>
    <cellStyle name="Normal_Tableaux synthétiques des hypothèses et conditions_dce phase 2" xfId="9"/>
    <cellStyle name="Pourcentage" xfId="6" builtinId="5"/>
    <cellStyle name="Pourcentage 2" xfId="7"/>
    <cellStyle name="Titre 1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101599</xdr:colOff>
      <xdr:row>5</xdr:row>
      <xdr:rowOff>273050</xdr:rowOff>
    </xdr:from>
    <xdr:to>
      <xdr:col>1</xdr:col>
      <xdr:colOff>1972918</xdr:colOff>
      <xdr:row>5</xdr:row>
      <xdr:rowOff>678656</xdr:rowOff>
    </xdr:to>
    <xdr:pic>
      <xdr:nvPicPr>
        <xdr:cNvPr id="2" name="Image 7" descr="Description : cid:988A83DD-F819-4C4B-B4B9-9CFF36A63B0D">
          <a:extLst>
            <a:ext uri="{FF2B5EF4-FFF2-40B4-BE49-F238E27FC236}">
              <a16:creationId xmlns:a16="http://schemas.microsoft.com/office/drawing/2014/main" id="{B885F115-A2BF-4F65-ADAB-4C202CD5F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4" y="971550"/>
          <a:ext cx="186496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2822336</xdr:colOff>
      <xdr:row>5</xdr:row>
      <xdr:rowOff>192050</xdr:rowOff>
    </xdr:from>
    <xdr:ext cx="0" cy="1514551"/>
    <xdr:pic>
      <xdr:nvPicPr>
        <xdr:cNvPr id="3" name="Image 2" descr="Accueil - Syaden - Syndicat Audois d'énergies &amp; du numérique">
          <a:extLst>
            <a:ext uri="{FF2B5EF4-FFF2-40B4-BE49-F238E27FC236}">
              <a16:creationId xmlns:a16="http://schemas.microsoft.com/office/drawing/2014/main" id="{C0F0EBBD-19AE-4C9C-ACB3-565D6205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4336" y="973100"/>
          <a:ext cx="0" cy="15145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2705100</xdr:colOff>
      <xdr:row>5</xdr:row>
      <xdr:rowOff>152400</xdr:rowOff>
    </xdr:from>
    <xdr:ext cx="2019300" cy="654543"/>
    <xdr:pic>
      <xdr:nvPicPr>
        <xdr:cNvPr id="4" name="Image 3" descr="Le Centre Pédagogique de la Ville de Marseille | BioLit">
          <a:extLst>
            <a:ext uri="{FF2B5EF4-FFF2-40B4-BE49-F238E27FC236}">
              <a16:creationId xmlns:a16="http://schemas.microsoft.com/office/drawing/2014/main" id="{FF8F3EF8-268C-4DB5-9ED8-567253837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100" y="962025"/>
          <a:ext cx="2019300" cy="654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25400</xdr:rowOff>
    </xdr:from>
    <xdr:to>
      <xdr:col>4</xdr:col>
      <xdr:colOff>778151</xdr:colOff>
      <xdr:row>4</xdr:row>
      <xdr:rowOff>114793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710BBD3F-AF0C-46E1-B8CE-83826B81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6400" y="25400"/>
          <a:ext cx="2022751" cy="8005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25400</xdr:rowOff>
    </xdr:from>
    <xdr:to>
      <xdr:col>4</xdr:col>
      <xdr:colOff>778151</xdr:colOff>
      <xdr:row>4</xdr:row>
      <xdr:rowOff>114793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65BD6141-0298-4251-AF1A-D8FDD5899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6400" y="25400"/>
          <a:ext cx="2022751" cy="8005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25400</xdr:rowOff>
    </xdr:from>
    <xdr:to>
      <xdr:col>3</xdr:col>
      <xdr:colOff>92075</xdr:colOff>
      <xdr:row>4</xdr:row>
      <xdr:rowOff>92568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94A104DA-0B7F-4C4F-AFA6-D1B56BF6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575"/>
          <a:ext cx="2016125" cy="791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717117</xdr:colOff>
      <xdr:row>0</xdr:row>
      <xdr:rowOff>49235</xdr:rowOff>
    </xdr:from>
    <xdr:to>
      <xdr:col>5</xdr:col>
      <xdr:colOff>406833</xdr:colOff>
      <xdr:row>4</xdr:row>
      <xdr:rowOff>132233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0C76C6F4-1D9D-45FB-9F10-121EDADAD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8767" y="49235"/>
          <a:ext cx="1836016" cy="7973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464298</xdr:colOff>
      <xdr:row>0</xdr:row>
      <xdr:rowOff>86044</xdr:rowOff>
    </xdr:from>
    <xdr:to>
      <xdr:col>4</xdr:col>
      <xdr:colOff>118</xdr:colOff>
      <xdr:row>4</xdr:row>
      <xdr:rowOff>123825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2AAE1AB3-3436-47D0-B182-171AB95E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5073" y="86044"/>
          <a:ext cx="1671729" cy="7489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625475</xdr:colOff>
      <xdr:row>0</xdr:row>
      <xdr:rowOff>44450</xdr:rowOff>
    </xdr:from>
    <xdr:to>
      <xdr:col>8</xdr:col>
      <xdr:colOff>225425</xdr:colOff>
      <xdr:row>4</xdr:row>
      <xdr:rowOff>121143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1AA48A5A-3A1C-4F5F-8F50-8006D8B1A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1150" y="47625"/>
          <a:ext cx="2028825" cy="791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2800350</xdr:colOff>
      <xdr:row>0</xdr:row>
      <xdr:rowOff>57150</xdr:rowOff>
    </xdr:from>
    <xdr:to>
      <xdr:col>3</xdr:col>
      <xdr:colOff>590550</xdr:colOff>
      <xdr:row>4</xdr:row>
      <xdr:rowOff>130668</xdr:rowOff>
    </xdr:to>
    <xdr:pic>
      <xdr:nvPicPr>
        <xdr:cNvPr id="6" name="Image 5" descr="Le Centre Pédagogique de la Ville de Marseille | BioLit">
          <a:extLst>
            <a:ext uri="{FF2B5EF4-FFF2-40B4-BE49-F238E27FC236}">
              <a16:creationId xmlns:a16="http://schemas.microsoft.com/office/drawing/2014/main" id="{03BDD2C4-19F2-4B1A-856B-5EED76014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7150"/>
          <a:ext cx="2019300" cy="7878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2257425</xdr:colOff>
      <xdr:row>0</xdr:row>
      <xdr:rowOff>47625</xdr:rowOff>
    </xdr:from>
    <xdr:to>
      <xdr:col>3</xdr:col>
      <xdr:colOff>44450</xdr:colOff>
      <xdr:row>4</xdr:row>
      <xdr:rowOff>121143</xdr:rowOff>
    </xdr:to>
    <xdr:pic>
      <xdr:nvPicPr>
        <xdr:cNvPr id="4" name="Image 3" descr="Le Centre Pédagogique de la Ville de Marseille | BioLit">
          <a:extLst>
            <a:ext uri="{FF2B5EF4-FFF2-40B4-BE49-F238E27FC236}">
              <a16:creationId xmlns:a16="http://schemas.microsoft.com/office/drawing/2014/main" id="{D5C4395A-3BD4-49D6-96DC-5B76BFF6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47625"/>
          <a:ext cx="2019300" cy="791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142875</xdr:rowOff>
    </xdr:from>
    <xdr:to>
      <xdr:col>2</xdr:col>
      <xdr:colOff>4724400</xdr:colOff>
      <xdr:row>4</xdr:row>
      <xdr:rowOff>111618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3C586969-41AD-48EC-A21C-C532C20B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39700"/>
          <a:ext cx="2019300" cy="651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139700</xdr:rowOff>
    </xdr:from>
    <xdr:to>
      <xdr:col>2</xdr:col>
      <xdr:colOff>4724400</xdr:colOff>
      <xdr:row>4</xdr:row>
      <xdr:rowOff>124318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9855A93C-33E3-421A-A006-26B36D2F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39700"/>
          <a:ext cx="2019300" cy="68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104775</xdr:rowOff>
    </xdr:from>
    <xdr:to>
      <xdr:col>2</xdr:col>
      <xdr:colOff>4724400</xdr:colOff>
      <xdr:row>4</xdr:row>
      <xdr:rowOff>102093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4203FCFA-2B6E-4A6A-A05E-F913A649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04775"/>
          <a:ext cx="2019300" cy="702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73025</xdr:rowOff>
    </xdr:from>
    <xdr:to>
      <xdr:col>2</xdr:col>
      <xdr:colOff>4724400</xdr:colOff>
      <xdr:row>4</xdr:row>
      <xdr:rowOff>114793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25A5B721-8F33-4B0E-A01C-B151403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73025"/>
          <a:ext cx="2019300" cy="7466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57150</xdr:rowOff>
    </xdr:from>
    <xdr:to>
      <xdr:col>2</xdr:col>
      <xdr:colOff>4724400</xdr:colOff>
      <xdr:row>4</xdr:row>
      <xdr:rowOff>111618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DCDC93D0-1418-4A24-AC1C-698A2046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57150"/>
          <a:ext cx="2019300" cy="759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139700</xdr:rowOff>
    </xdr:from>
    <xdr:to>
      <xdr:col>2</xdr:col>
      <xdr:colOff>2705100</xdr:colOff>
      <xdr:row>5</xdr:row>
      <xdr:rowOff>19543</xdr:rowOff>
    </xdr:to>
    <xdr:pic>
      <xdr:nvPicPr>
        <xdr:cNvPr id="2" name="Image 1" descr="Le Centre Pédagogique de la Ville de Marseille | BioLit">
          <a:extLst>
            <a:ext uri="{FF2B5EF4-FFF2-40B4-BE49-F238E27FC236}">
              <a16:creationId xmlns:a16="http://schemas.microsoft.com/office/drawing/2014/main" id="{17DED797-0556-43E8-A621-CA80E02D6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42875"/>
          <a:ext cx="2019300" cy="686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2790825</xdr:colOff>
      <xdr:row>0</xdr:row>
      <xdr:rowOff>47625</xdr:rowOff>
    </xdr:from>
    <xdr:to>
      <xdr:col>2</xdr:col>
      <xdr:colOff>4810125</xdr:colOff>
      <xdr:row>4</xdr:row>
      <xdr:rowOff>102093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1D749804-EF4F-4125-AEB2-ECA9FC35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8475" y="47625"/>
          <a:ext cx="2019300" cy="759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57150</xdr:rowOff>
    </xdr:from>
    <xdr:to>
      <xdr:col>4</xdr:col>
      <xdr:colOff>161925</xdr:colOff>
      <xdr:row>4</xdr:row>
      <xdr:rowOff>149718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CABF4AB6-3405-4133-B8DF-6F9A6A32C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57150"/>
          <a:ext cx="2019300" cy="77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2705100</xdr:colOff>
      <xdr:row>0</xdr:row>
      <xdr:rowOff>25400</xdr:rowOff>
    </xdr:from>
    <xdr:to>
      <xdr:col>4</xdr:col>
      <xdr:colOff>778151</xdr:colOff>
      <xdr:row>4</xdr:row>
      <xdr:rowOff>114793</xdr:rowOff>
    </xdr:to>
    <xdr:pic>
      <xdr:nvPicPr>
        <xdr:cNvPr id="3" name="Image 2" descr="Le Centre Pédagogique de la Ville de Marseille | BioLit">
          <a:extLst>
            <a:ext uri="{FF2B5EF4-FFF2-40B4-BE49-F238E27FC236}">
              <a16:creationId xmlns:a16="http://schemas.microsoft.com/office/drawing/2014/main" id="{CA8788D0-617C-404F-BF77-2FA71D790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575"/>
          <a:ext cx="2016125" cy="810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urent\Laurent\Mes%20Documents\Dossiers\D&#233;chets\Nord\Pays%20de%20Loire\Sarthe\Communaut&#233;%20Urbaine%20du%20Mans\Maquettes\Communaut&#233;%20Urbaine%20du%20Mans%2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ann%20BONNAND\Documents\2.Dossiers%20en%20cours\PARC%20CHANOT\0.%20Old\8\2022%2011%2029%20CHANOT%20mod&#232;le%20p&#233;riode%20transitoire%20v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ypothèses"/>
      <sheetName val="Synthèse Hypothèses"/>
      <sheetName val="Contrôle"/>
      <sheetName val="Prorata RT"/>
      <sheetName val="Prorata RT ST"/>
      <sheetName val="Compar Prix"/>
      <sheetName val="Adh. Communes"/>
      <sheetName val="Adhérents Tonnages"/>
      <sheetName val="Taux trimestriels"/>
      <sheetName val="Paramètres Généraux"/>
      <sheetName val="Paramètres Tonnages"/>
      <sheetName val="Pop desservie 5M"/>
      <sheetName val="Pop desservie JM"/>
      <sheetName val="Paramètres Collectes"/>
      <sheetName val="Paramètres Collectes Sélectives"/>
      <sheetName val="Paramètres Déchetteries"/>
      <sheetName val="Dates Traitement"/>
      <sheetName val="Scénarios Techniques"/>
      <sheetName val="Montants Traitement"/>
      <sheetName val="Paramètres Capacités"/>
      <sheetName val="Exploitation Traitement"/>
      <sheetName val="Subventions"/>
      <sheetName val="Barêmes Eco-Emballages"/>
      <sheetName val="Performance CS"/>
      <sheetName val="GRAF Recettes Eco-Emballage"/>
      <sheetName val="Recettes Eco-Emballages"/>
      <sheetName val="Prorata TVA 5,5"/>
      <sheetName val="Calendrier Investissements"/>
      <sheetName val="Investissements"/>
      <sheetName val="Durées d'amortissement"/>
      <sheetName val="Progression CS"/>
      <sheetName val="TonnagesBase"/>
      <sheetName val="Capacité"/>
      <sheetName val="Tonnages Estimés"/>
      <sheetName val="Calendrier"/>
      <sheetName val="Travaux1"/>
      <sheetName val="Travaux2"/>
      <sheetName val="Travaux3"/>
      <sheetName val="Travaux4"/>
      <sheetName val="Préfin1"/>
      <sheetName val="Préfin2"/>
      <sheetName val="Préfin3"/>
      <sheetName val="Préfin4"/>
      <sheetName val="Préfin5"/>
      <sheetName val="Prix de Revient"/>
      <sheetName val="Calculs FCTVA"/>
      <sheetName val="FCTVA"/>
      <sheetName val="Plan Fin Collectes"/>
      <sheetName val="Plan Fin Traitement EPCI"/>
      <sheetName val="Plan Fin Synthèse CT"/>
      <sheetName val="Emprunt T1"/>
      <sheetName val="Emprunt T2"/>
      <sheetName val="Emprunt T3"/>
      <sheetName val="Emprunt4"/>
      <sheetName val="Emprunt C1"/>
      <sheetName val="Emprunts Antérieurs EPCI"/>
      <sheetName val="GRAF Encours Dette antérieure"/>
      <sheetName val="GRAF Annuités Dette Antérieure"/>
      <sheetName val="Dette Antérieure EPCI"/>
      <sheetName val="Dette Collectes EPCI"/>
      <sheetName val="Dette Traitement EPCI"/>
      <sheetName val="Dette Globale Collectivité"/>
      <sheetName val="Graf Encours Global"/>
      <sheetName val="GRAF echéances"/>
      <sheetName val="Prepa graf Dettes"/>
      <sheetName val="Graf-Encours EPCI"/>
      <sheetName val="Graf Encours DSP"/>
      <sheetName val="Charges"/>
      <sheetName val="graf Charges &amp; Produits"/>
      <sheetName val="Recettes"/>
      <sheetName val="C.E.R."/>
      <sheetName val="Amortis anciens"/>
      <sheetName val="Amortis Inv"/>
      <sheetName val="Amortis Subv"/>
      <sheetName val="Amortissement"/>
      <sheetName val="Amortis FCTVA"/>
      <sheetName val="Budget"/>
      <sheetName val="Compte TVA"/>
      <sheetName val="Budget HT"/>
      <sheetName val="C.E.R. Syndicat Traitement"/>
      <sheetName val="Budget Syndicat Traitement"/>
      <sheetName val="Adhérents Contributions"/>
      <sheetName val="Graf Trésorerie"/>
      <sheetName val="Graf-contribution"/>
      <sheetName val="Prépa Graf"/>
      <sheetName val="Grafamortis"/>
      <sheetName val="Coûts Communes"/>
      <sheetName val="Contributions"/>
      <sheetName val="GRAF Comparaison"/>
      <sheetName val="GRAF Prix Comparaison"/>
      <sheetName val="Graf Effet des taux"/>
      <sheetName val="Comparaison"/>
      <sheetName val="FIN DU MODELE"/>
      <sheetName val="Affectation"/>
      <sheetName val="Evo-Déchets Verts"/>
      <sheetName val="DGF1"/>
      <sheetName val="DGF2"/>
      <sheetName val="Répartition"/>
      <sheetName val="Plan Fin Synthèse Communes"/>
      <sheetName val="Travaux5"/>
      <sheetName val="Travaux6"/>
      <sheetName val="Travaux7"/>
      <sheetName val="Travaux8"/>
      <sheetName val="Travaux9"/>
      <sheetName val="Travaux10"/>
      <sheetName val="Travaux11"/>
      <sheetName val="Travaux12"/>
      <sheetName val="Travaux13"/>
      <sheetName val="Préfin6"/>
      <sheetName val="Préfin7"/>
      <sheetName val="Préfin8"/>
      <sheetName val="Préfin9"/>
      <sheetName val="Préfin10"/>
      <sheetName val="Préfin11"/>
      <sheetName val="Préfin12"/>
      <sheetName val="Préfin13"/>
      <sheetName val="Paramètres DSP"/>
      <sheetName val="Travaux DSP"/>
      <sheetName val="Travaux1 DSP"/>
      <sheetName val="Travaux2 DSP"/>
      <sheetName val="Travaux3 DSP"/>
      <sheetName val="Travaux4 DSP"/>
      <sheetName val="Travaux5 DSP"/>
      <sheetName val="Travaux6 DSP"/>
      <sheetName val="Travaux7 DSP"/>
      <sheetName val="Travaux8 DSP"/>
      <sheetName val="Travaux9 DSP"/>
      <sheetName val="Préfin DSP"/>
      <sheetName val="Préfin1 DSP"/>
      <sheetName val="Préfin2 DSP"/>
      <sheetName val="Préfin3 DSP"/>
      <sheetName val="Préfin4 DSP"/>
      <sheetName val="Préfin5 DSP"/>
      <sheetName val="Préfin6 DSP"/>
      <sheetName val="Préfin7 DSP"/>
      <sheetName val="Préfin8 DSP"/>
      <sheetName val="Préfin9 DSP"/>
      <sheetName val="Soldespréfi DSP"/>
      <sheetName val="Plan Fin DSP"/>
      <sheetName val="Plan Fin Synthèse Délégataire"/>
      <sheetName val="Emprunt1 DSP"/>
      <sheetName val="Emprunt2 DSP"/>
      <sheetName val="Emprunt3 DSP"/>
      <sheetName val="Emprunt4 DSP"/>
      <sheetName val="Emprunt5 DSP"/>
      <sheetName val="Emprunt6 DSP"/>
      <sheetName val="Emprunt7 DSP"/>
      <sheetName val="Emprunt8 DSP"/>
      <sheetName val="Emprunt9 DSP"/>
      <sheetName val="Dette DSP"/>
      <sheetName val="Emprunt5"/>
      <sheetName val="Emprunt6"/>
      <sheetName val="Emprunt7"/>
      <sheetName val="Emprunt8"/>
      <sheetName val="Emprunt9"/>
      <sheetName val="Emprunt10"/>
      <sheetName val="Emprunt11"/>
      <sheetName val="Emprunt12"/>
      <sheetName val="Emprunt13"/>
      <sheetName val="Emprunt14"/>
      <sheetName val="Emprunt1 Com"/>
      <sheetName val="Emprunt2 Com"/>
      <sheetName val="Emprunt3 Com"/>
      <sheetName val="Emprunt4 Com"/>
      <sheetName val="Emprunt5 Com"/>
      <sheetName val="Dette Communes"/>
      <sheetName val="Plan Fin Annexe"/>
      <sheetName val="Budget Annexe"/>
      <sheetName val="Récup TVA VF"/>
      <sheetName val="Soldespréfi1"/>
    </sheetNames>
    <sheetDataSet>
      <sheetData sheetId="0" refreshError="1">
        <row r="6">
          <cell r="E6">
            <v>1</v>
          </cell>
        </row>
        <row r="118">
          <cell r="E118">
            <v>2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 refreshError="1">
        <row r="8">
          <cell r="B8">
            <v>2001</v>
          </cell>
        </row>
        <row r="50">
          <cell r="B50">
            <v>4.1742000000000001E-2</v>
          </cell>
        </row>
        <row r="99">
          <cell r="C99">
            <v>0.19600000000000001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 refreshError="1"/>
      <sheetData sheetId="66" refreshError="1"/>
      <sheetData sheetId="67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/>
      <sheetData sheetId="85" refreshError="1"/>
      <sheetData sheetId="86"/>
      <sheetData sheetId="87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ésentation"/>
      <sheetName val="Résultats"/>
      <sheetName val="Présentation PPT"/>
      <sheetName val="Hypothèses"/>
      <sheetName val="Flags"/>
      <sheetName val="DTF invest"/>
      <sheetName val="DTF exploit"/>
      <sheetName val="Invest et amort"/>
      <sheetName val="Financement"/>
      <sheetName val="Revenus"/>
      <sheetName val="OPEX"/>
      <sheetName val="CEP"/>
      <sheetName val="EMPRUNT"/>
      <sheetName val="Feuil2"/>
    </sheetNames>
    <sheetDataSet>
      <sheetData sheetId="0" refreshError="1"/>
      <sheetData sheetId="1" refreshError="1"/>
      <sheetData sheetId="2" refreshError="1"/>
      <sheetData sheetId="3">
        <row r="92">
          <cell r="E92">
            <v>0.25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showGridLines="0" zoomScaleNormal="100" workbookViewId="0">
      <selection activeCell="C8" sqref="C8"/>
    </sheetView>
  </sheetViews>
  <sheetFormatPr baseColWidth="10" defaultColWidth="0" defaultRowHeight="0" customHeight="1" zeroHeight="1"/>
  <cols>
    <col min="1" max="1" width="10.85546875" style="53" customWidth="1"/>
    <col min="2" max="2" width="69.42578125" style="53" customWidth="1"/>
    <col min="3" max="3" width="10.85546875" style="53" customWidth="1"/>
    <col min="4" max="4" width="15.5703125" style="53" customWidth="1"/>
    <col min="5" max="16384" width="15.5703125" style="53" hidden="1"/>
  </cols>
  <sheetData>
    <row r="1" spans="1:3" ht="15"/>
    <row r="2" spans="1:3" ht="15"/>
    <row r="3" spans="1:3" ht="15.75" thickBot="1"/>
    <row r="4" spans="1:3" ht="15.75" thickBot="1">
      <c r="B4" s="56">
        <v>44980</v>
      </c>
    </row>
    <row r="5" spans="1:3" ht="15.75" thickBot="1">
      <c r="B5" s="55"/>
    </row>
    <row r="6" spans="1:3" ht="228.75" thickBot="1">
      <c r="B6" s="54" t="s">
        <v>156</v>
      </c>
    </row>
    <row r="7" spans="1:3" ht="15"/>
    <row r="8" spans="1:3" ht="30">
      <c r="A8" s="140" t="s">
        <v>159</v>
      </c>
      <c r="B8" s="139" t="s">
        <v>161</v>
      </c>
      <c r="C8" s="138">
        <v>0</v>
      </c>
    </row>
    <row r="9" spans="1:3" ht="15" customHeight="1">
      <c r="A9" s="141"/>
      <c r="B9" s="139"/>
    </row>
    <row r="10" spans="1:3" ht="30">
      <c r="A10" s="140" t="s">
        <v>159</v>
      </c>
      <c r="B10" s="139" t="s">
        <v>162</v>
      </c>
    </row>
    <row r="11" spans="1:3" ht="15"/>
    <row r="12" spans="1:3" ht="15"/>
    <row r="13" spans="1:3" ht="15" customHeight="1"/>
    <row r="36" spans="7:7" ht="15" hidden="1" customHeight="1">
      <c r="G36" s="53" t="str" cm="1">
        <f t="array" ref="G36">_xlfn.IFS(G37=TRUE,$C37,G38=TRUE,$C38,G$17=0,"")</f>
        <v/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"/>
  <sheetViews>
    <sheetView showGridLines="0" zoomScaleNormal="100" workbookViewId="0">
      <pane xSplit="3" ySplit="12" topLeftCell="D13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style="4" customWidth="1"/>
    <col min="3" max="3" width="40.5703125" style="4" customWidth="1"/>
    <col min="4" max="9" width="16" style="4" customWidth="1"/>
    <col min="10" max="11" width="11.42578125" style="4" customWidth="1"/>
    <col min="12" max="16" width="0" style="4" hidden="1" customWidth="1"/>
    <col min="17" max="16384" width="11.42578125" style="4" hidden="1"/>
  </cols>
  <sheetData>
    <row r="1" spans="1:11" s="57" customFormat="1"/>
    <row r="2" spans="1:11" s="57" customFormat="1" ht="15">
      <c r="A2" s="58" t="s">
        <v>157</v>
      </c>
    </row>
    <row r="3" spans="1:11" s="57" customFormat="1" ht="15">
      <c r="A3" s="59" t="s">
        <v>158</v>
      </c>
    </row>
    <row r="4" spans="1:11" s="57" customFormat="1" ht="15">
      <c r="A4" s="59" t="str" cm="1">
        <f t="array" aca="1" ref="A4" ca="1">RIGHT(CELL("filename",A1),LEN(CELL("nomfichier",A1))-SEARCH("]",CELL("nomfichier",A1)))</f>
        <v>4b Détail interim</v>
      </c>
    </row>
    <row r="5" spans="1:11" s="57" customFormat="1"/>
    <row r="6" spans="1:11" s="166" customFormat="1" ht="15">
      <c r="A6" s="157"/>
      <c r="B6" s="44"/>
      <c r="C6" s="44"/>
      <c r="D6" s="44"/>
      <c r="E6" s="44"/>
      <c r="F6" s="165"/>
      <c r="G6" s="44"/>
      <c r="H6" s="44"/>
      <c r="I6" s="44"/>
      <c r="J6" s="44"/>
      <c r="K6" s="44"/>
    </row>
    <row r="7" spans="1:11" s="6" customFormat="1" ht="18">
      <c r="B7" s="95" t="str" cm="1">
        <f t="array" aca="1" ref="B7" ca="1">"Onglet " &amp; (RIGHT(CELL("filename",A1),LEN(CELL("nomfichier",A1))-SEARCH("]",CELL("nomfichier",A1))))</f>
        <v>Onglet 4b Détail interim</v>
      </c>
      <c r="C7" s="96"/>
      <c r="D7" s="96"/>
      <c r="E7" s="96"/>
      <c r="F7" s="96"/>
      <c r="G7" s="96"/>
      <c r="H7" s="96"/>
      <c r="I7" s="96"/>
      <c r="J7" s="96"/>
      <c r="K7" s="96"/>
    </row>
    <row r="8" spans="1:11" s="6" customFormat="1" ht="15">
      <c r="C8" s="7"/>
      <c r="D8" s="9"/>
      <c r="E8" s="9"/>
      <c r="F8" s="8"/>
    </row>
    <row r="9" spans="1:11" s="2" customFormat="1" ht="18">
      <c r="B9" s="25" t="s">
        <v>193</v>
      </c>
      <c r="D9" s="12"/>
      <c r="E9" s="12"/>
    </row>
    <row r="10" spans="1:11" s="2" customFormat="1" ht="6" customHeight="1" thickBot="1"/>
    <row r="11" spans="1:11" ht="30" customHeight="1" thickBot="1">
      <c r="D11" s="394" t="s">
        <v>14</v>
      </c>
      <c r="E11" s="395"/>
      <c r="F11" s="396"/>
      <c r="G11" s="394" t="s">
        <v>170</v>
      </c>
      <c r="H11" s="395"/>
      <c r="I11" s="396"/>
    </row>
    <row r="12" spans="1:11" s="5" customFormat="1" ht="58.15" customHeight="1">
      <c r="C12" s="60" t="s">
        <v>15</v>
      </c>
      <c r="D12" s="146" t="s">
        <v>167</v>
      </c>
      <c r="E12" s="147" t="s">
        <v>168</v>
      </c>
      <c r="F12" s="62" t="s">
        <v>169</v>
      </c>
      <c r="G12" s="146" t="s">
        <v>171</v>
      </c>
      <c r="H12" s="147" t="s">
        <v>172</v>
      </c>
      <c r="I12" s="62" t="s">
        <v>173</v>
      </c>
    </row>
    <row r="13" spans="1:11">
      <c r="C13" s="64" t="s">
        <v>23</v>
      </c>
      <c r="D13" s="130"/>
      <c r="E13" s="142"/>
      <c r="F13" s="131"/>
      <c r="G13" s="121"/>
      <c r="H13" s="122"/>
      <c r="I13" s="115"/>
    </row>
    <row r="14" spans="1:11">
      <c r="C14" s="65" t="s">
        <v>32</v>
      </c>
      <c r="D14" s="132"/>
      <c r="E14" s="143"/>
      <c r="F14" s="133"/>
      <c r="G14" s="123"/>
      <c r="H14" s="124"/>
      <c r="I14" s="117"/>
    </row>
    <row r="15" spans="1:11">
      <c r="C15" s="65"/>
      <c r="D15" s="132"/>
      <c r="E15" s="143"/>
      <c r="F15" s="133"/>
      <c r="G15" s="123"/>
      <c r="H15" s="124"/>
      <c r="I15" s="117"/>
    </row>
    <row r="16" spans="1:11">
      <c r="C16" s="66"/>
      <c r="D16" s="134"/>
      <c r="E16" s="144"/>
      <c r="F16" s="135"/>
      <c r="G16" s="125"/>
      <c r="H16" s="126"/>
      <c r="I16" s="119"/>
    </row>
    <row r="17" spans="3:9">
      <c r="C17" s="64" t="s">
        <v>29</v>
      </c>
      <c r="D17" s="130"/>
      <c r="E17" s="142"/>
      <c r="F17" s="131"/>
      <c r="G17" s="121"/>
      <c r="H17" s="122"/>
      <c r="I17" s="115"/>
    </row>
    <row r="18" spans="3:9">
      <c r="C18" s="65" t="s">
        <v>32</v>
      </c>
      <c r="D18" s="132"/>
      <c r="E18" s="143"/>
      <c r="F18" s="133"/>
      <c r="G18" s="123"/>
      <c r="H18" s="124"/>
      <c r="I18" s="117"/>
    </row>
    <row r="19" spans="3:9">
      <c r="C19" s="65"/>
      <c r="D19" s="132"/>
      <c r="E19" s="143"/>
      <c r="F19" s="133"/>
      <c r="G19" s="123"/>
      <c r="H19" s="124"/>
      <c r="I19" s="117"/>
    </row>
    <row r="20" spans="3:9">
      <c r="C20" s="66"/>
      <c r="D20" s="134"/>
      <c r="E20" s="144"/>
      <c r="F20" s="135"/>
      <c r="G20" s="125"/>
      <c r="H20" s="126"/>
      <c r="I20" s="119"/>
    </row>
    <row r="21" spans="3:9">
      <c r="C21" s="64" t="s">
        <v>30</v>
      </c>
      <c r="D21" s="130"/>
      <c r="E21" s="142"/>
      <c r="F21" s="131"/>
      <c r="G21" s="121"/>
      <c r="H21" s="122"/>
      <c r="I21" s="115"/>
    </row>
    <row r="22" spans="3:9">
      <c r="C22" s="65" t="s">
        <v>32</v>
      </c>
      <c r="D22" s="132"/>
      <c r="E22" s="143"/>
      <c r="F22" s="133"/>
      <c r="G22" s="123"/>
      <c r="H22" s="124"/>
      <c r="I22" s="117"/>
    </row>
    <row r="23" spans="3:9">
      <c r="C23" s="65"/>
      <c r="D23" s="132"/>
      <c r="E23" s="143"/>
      <c r="F23" s="133"/>
      <c r="G23" s="123"/>
      <c r="H23" s="124"/>
      <c r="I23" s="117"/>
    </row>
    <row r="24" spans="3:9">
      <c r="C24" s="66"/>
      <c r="D24" s="134"/>
      <c r="E24" s="144"/>
      <c r="F24" s="135"/>
      <c r="G24" s="125"/>
      <c r="H24" s="126"/>
      <c r="I24" s="119"/>
    </row>
    <row r="25" spans="3:9">
      <c r="C25" s="64" t="s">
        <v>39</v>
      </c>
      <c r="D25" s="130"/>
      <c r="E25" s="142"/>
      <c r="F25" s="131"/>
      <c r="G25" s="121"/>
      <c r="H25" s="122"/>
      <c r="I25" s="115"/>
    </row>
    <row r="26" spans="3:9">
      <c r="C26" s="65" t="s">
        <v>32</v>
      </c>
      <c r="D26" s="132"/>
      <c r="E26" s="143"/>
      <c r="F26" s="133"/>
      <c r="G26" s="123"/>
      <c r="H26" s="124"/>
      <c r="I26" s="117"/>
    </row>
    <row r="27" spans="3:9">
      <c r="C27" s="65"/>
      <c r="D27" s="132"/>
      <c r="E27" s="143"/>
      <c r="F27" s="133"/>
      <c r="G27" s="123"/>
      <c r="H27" s="124"/>
      <c r="I27" s="117"/>
    </row>
    <row r="28" spans="3:9">
      <c r="C28" s="66"/>
      <c r="D28" s="134"/>
      <c r="E28" s="144"/>
      <c r="F28" s="135"/>
      <c r="G28" s="125"/>
      <c r="H28" s="126"/>
      <c r="I28" s="119"/>
    </row>
    <row r="29" spans="3:9">
      <c r="C29" s="64" t="s">
        <v>31</v>
      </c>
      <c r="D29" s="130"/>
      <c r="E29" s="142"/>
      <c r="F29" s="131"/>
      <c r="G29" s="121"/>
      <c r="H29" s="122"/>
      <c r="I29" s="115"/>
    </row>
    <row r="30" spans="3:9">
      <c r="C30" s="65" t="s">
        <v>32</v>
      </c>
      <c r="D30" s="132"/>
      <c r="E30" s="143"/>
      <c r="F30" s="133"/>
      <c r="G30" s="123"/>
      <c r="H30" s="124"/>
      <c r="I30" s="117"/>
    </row>
    <row r="31" spans="3:9">
      <c r="C31" s="65"/>
      <c r="D31" s="132"/>
      <c r="E31" s="143"/>
      <c r="F31" s="133"/>
      <c r="G31" s="123"/>
      <c r="H31" s="124"/>
      <c r="I31" s="117"/>
    </row>
    <row r="32" spans="3:9">
      <c r="C32" s="66"/>
      <c r="D32" s="134"/>
      <c r="E32" s="144"/>
      <c r="F32" s="135"/>
      <c r="G32" s="125"/>
      <c r="H32" s="126"/>
      <c r="I32" s="119"/>
    </row>
    <row r="33" spans="3:9">
      <c r="C33" s="65" t="s">
        <v>24</v>
      </c>
      <c r="D33" s="132"/>
      <c r="E33" s="143"/>
      <c r="F33" s="133"/>
      <c r="G33" s="123"/>
      <c r="H33" s="124"/>
      <c r="I33" s="117"/>
    </row>
    <row r="34" spans="3:9">
      <c r="C34" s="67"/>
      <c r="D34" s="132"/>
      <c r="E34" s="143"/>
      <c r="F34" s="133"/>
      <c r="G34" s="123"/>
      <c r="H34" s="124"/>
      <c r="I34" s="117"/>
    </row>
    <row r="35" spans="3:9">
      <c r="C35" s="68"/>
      <c r="D35" s="132"/>
      <c r="E35" s="143"/>
      <c r="F35" s="133"/>
      <c r="G35" s="123"/>
      <c r="H35" s="124"/>
      <c r="I35" s="117"/>
    </row>
    <row r="36" spans="3:9">
      <c r="C36" s="67"/>
      <c r="D36" s="132"/>
      <c r="E36" s="143"/>
      <c r="F36" s="133"/>
      <c r="G36" s="123"/>
      <c r="H36" s="124"/>
      <c r="I36" s="117"/>
    </row>
    <row r="37" spans="3:9">
      <c r="C37" s="67"/>
      <c r="D37" s="132"/>
      <c r="E37" s="143"/>
      <c r="F37" s="133"/>
      <c r="G37" s="123"/>
      <c r="H37" s="124"/>
      <c r="I37" s="117"/>
    </row>
    <row r="38" spans="3:9">
      <c r="C38" s="67"/>
      <c r="D38" s="132"/>
      <c r="E38" s="143"/>
      <c r="F38" s="133"/>
      <c r="G38" s="123"/>
      <c r="H38" s="124"/>
      <c r="I38" s="117"/>
    </row>
    <row r="39" spans="3:9">
      <c r="C39" s="68"/>
      <c r="D39" s="132"/>
      <c r="E39" s="143"/>
      <c r="F39" s="133"/>
      <c r="G39" s="123"/>
      <c r="H39" s="124"/>
      <c r="I39" s="117"/>
    </row>
    <row r="40" spans="3:9">
      <c r="C40" s="67"/>
      <c r="D40" s="132"/>
      <c r="E40" s="143"/>
      <c r="F40" s="133"/>
      <c r="G40" s="123"/>
      <c r="H40" s="124"/>
      <c r="I40" s="117"/>
    </row>
    <row r="41" spans="3:9">
      <c r="C41" s="67"/>
      <c r="D41" s="132"/>
      <c r="E41" s="143"/>
      <c r="F41" s="133"/>
      <c r="G41" s="123"/>
      <c r="H41" s="124"/>
      <c r="I41" s="117"/>
    </row>
    <row r="42" spans="3:9">
      <c r="C42" s="67"/>
      <c r="D42" s="132"/>
      <c r="E42" s="143"/>
      <c r="F42" s="133"/>
      <c r="G42" s="123"/>
      <c r="H42" s="124"/>
      <c r="I42" s="119"/>
    </row>
    <row r="43" spans="3:9" s="2" customFormat="1" ht="15" customHeight="1" thickBot="1">
      <c r="C43" s="106" t="s">
        <v>22</v>
      </c>
      <c r="D43" s="136">
        <f>SUM(D13:D42)</f>
        <v>0</v>
      </c>
      <c r="E43" s="145"/>
      <c r="F43" s="137">
        <f>SUM(F13:F42)</f>
        <v>0</v>
      </c>
      <c r="G43" s="127">
        <f t="shared" ref="G43:I43" si="0">SUM(G13:G42)</f>
        <v>0</v>
      </c>
      <c r="H43" s="128">
        <f t="shared" si="0"/>
        <v>0</v>
      </c>
      <c r="I43" s="128">
        <f t="shared" si="0"/>
        <v>0</v>
      </c>
    </row>
  </sheetData>
  <mergeCells count="2">
    <mergeCell ref="D11:F11"/>
    <mergeCell ref="G11:I11"/>
  </mergeCells>
  <phoneticPr fontId="29" type="noConversion"/>
  <pageMargins left="0.23622047244094491" right="0.23622047244094491" top="0.74803149606299213" bottom="0.74803149606299213" header="0.31496062992125984" footer="0.31496062992125984"/>
  <pageSetup paperSize="8" scale="8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"/>
  <sheetViews>
    <sheetView showGridLines="0" zoomScaleNormal="100" workbookViewId="0">
      <pane xSplit="3" ySplit="12" topLeftCell="D13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style="4" customWidth="1"/>
    <col min="3" max="3" width="40.5703125" style="4" customWidth="1"/>
    <col min="4" max="6" width="16" style="4" customWidth="1"/>
    <col min="7" max="13" width="11.42578125" style="4" customWidth="1"/>
    <col min="14" max="21" width="0" style="4" hidden="1" customWidth="1"/>
    <col min="22" max="16384" width="11.42578125" style="4" hidden="1"/>
  </cols>
  <sheetData>
    <row r="1" spans="1:13" s="57" customFormat="1"/>
    <row r="2" spans="1:13" s="57" customFormat="1" ht="15">
      <c r="A2" s="58" t="s">
        <v>157</v>
      </c>
    </row>
    <row r="3" spans="1:13" s="57" customFormat="1" ht="15">
      <c r="A3" s="59" t="s">
        <v>158</v>
      </c>
    </row>
    <row r="4" spans="1:13" s="57" customFormat="1" ht="15">
      <c r="A4" s="59" t="str" cm="1">
        <f t="array" aca="1" ref="A4" ca="1">RIGHT(CELL("filename",A1),LEN(CELL("nomfichier",A1))-SEARCH("]",CELL("nomfichier",A1)))</f>
        <v>4c Détail sous-traitance</v>
      </c>
    </row>
    <row r="5" spans="1:13" s="57" customFormat="1"/>
    <row r="6" spans="1:13" s="166" customFormat="1" ht="15">
      <c r="A6" s="157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</row>
    <row r="7" spans="1:13" s="6" customFormat="1" ht="18">
      <c r="B7" s="95" t="str" cm="1">
        <f t="array" aca="1" ref="B7" ca="1">"Onglet " &amp; (RIGHT(CELL("filename",A1),LEN(CELL("nomfichier",A1))-SEARCH("]",CELL("nomfichier",A1))))</f>
        <v>Onglet 4c Détail sous-traitance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13" s="6" customFormat="1" ht="15">
      <c r="C8" s="7"/>
    </row>
    <row r="9" spans="1:13" s="2" customFormat="1" ht="14.25">
      <c r="B9" s="25" t="s">
        <v>193</v>
      </c>
    </row>
    <row r="10" spans="1:13" s="2" customFormat="1" ht="6" customHeight="1" thickBot="1"/>
    <row r="11" spans="1:13" ht="30" customHeight="1" thickBot="1">
      <c r="D11" s="394" t="s">
        <v>170</v>
      </c>
      <c r="E11" s="395"/>
      <c r="F11" s="396"/>
    </row>
    <row r="12" spans="1:13" s="5" customFormat="1" ht="58.15" customHeight="1">
      <c r="C12" s="60" t="s">
        <v>221</v>
      </c>
      <c r="D12" s="146" t="s">
        <v>171</v>
      </c>
      <c r="E12" s="147" t="s">
        <v>172</v>
      </c>
      <c r="F12" s="62" t="s">
        <v>173</v>
      </c>
    </row>
    <row r="13" spans="1:13">
      <c r="C13" s="65" t="s">
        <v>32</v>
      </c>
      <c r="D13" s="123"/>
      <c r="E13" s="124"/>
      <c r="F13" s="117"/>
    </row>
    <row r="14" spans="1:13">
      <c r="C14" s="65"/>
      <c r="D14" s="123"/>
      <c r="E14" s="124"/>
      <c r="F14" s="117"/>
    </row>
    <row r="15" spans="1:13">
      <c r="C15" s="67"/>
      <c r="D15" s="123"/>
      <c r="E15" s="124"/>
      <c r="F15" s="117"/>
    </row>
    <row r="16" spans="1:13">
      <c r="C16" s="68"/>
      <c r="D16" s="123"/>
      <c r="E16" s="124"/>
      <c r="F16" s="117"/>
    </row>
    <row r="17" spans="3:6">
      <c r="C17" s="67"/>
      <c r="D17" s="123"/>
      <c r="E17" s="124"/>
      <c r="F17" s="117"/>
    </row>
    <row r="18" spans="3:6">
      <c r="C18" s="67"/>
      <c r="D18" s="123"/>
      <c r="E18" s="124"/>
      <c r="F18" s="117"/>
    </row>
    <row r="19" spans="3:6">
      <c r="C19" s="67"/>
      <c r="D19" s="123"/>
      <c r="E19" s="124"/>
      <c r="F19" s="117"/>
    </row>
    <row r="20" spans="3:6">
      <c r="C20" s="68"/>
      <c r="D20" s="123"/>
      <c r="E20" s="124"/>
      <c r="F20" s="117"/>
    </row>
    <row r="21" spans="3:6">
      <c r="C21" s="67"/>
      <c r="D21" s="123"/>
      <c r="E21" s="124"/>
      <c r="F21" s="117"/>
    </row>
    <row r="22" spans="3:6">
      <c r="C22" s="67"/>
      <c r="D22" s="123"/>
      <c r="E22" s="124"/>
      <c r="F22" s="117"/>
    </row>
    <row r="23" spans="3:6">
      <c r="C23" s="67"/>
      <c r="D23" s="123"/>
      <c r="E23" s="124"/>
      <c r="F23" s="119"/>
    </row>
    <row r="24" spans="3:6" s="2" customFormat="1" ht="15" customHeight="1" thickBot="1">
      <c r="C24" s="106" t="s">
        <v>22</v>
      </c>
      <c r="D24" s="127">
        <f>SUM(D13:D23)</f>
        <v>0</v>
      </c>
      <c r="E24" s="128">
        <f>SUM(E13:E23)</f>
        <v>0</v>
      </c>
      <c r="F24" s="128">
        <f>SUM(F13:F23)</f>
        <v>0</v>
      </c>
    </row>
  </sheetData>
  <mergeCells count="1">
    <mergeCell ref="D11:F11"/>
  </mergeCells>
  <pageMargins left="0.23622047244094491" right="0.23622047244094491" top="0.74803149606299213" bottom="0.74803149606299213" header="0.31496062992125984" footer="0.31496062992125984"/>
  <pageSetup paperSize="8" scale="8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"/>
  <sheetViews>
    <sheetView topLeftCell="A10" zoomScaleNormal="100" zoomScaleSheetLayoutView="55" workbookViewId="0">
      <selection activeCell="C12" sqref="C12"/>
    </sheetView>
  </sheetViews>
  <sheetFormatPr baseColWidth="10" defaultColWidth="0" defaultRowHeight="14.25"/>
  <cols>
    <col min="1" max="2" width="1.7109375" style="74" customWidth="1"/>
    <col min="3" max="3" width="66.28515625" style="74" customWidth="1"/>
    <col min="4" max="6" width="11.28515625" style="74" customWidth="1"/>
    <col min="7" max="12" width="11.42578125" style="74" customWidth="1"/>
    <col min="13" max="16384" width="11.42578125" style="74" hidden="1"/>
  </cols>
  <sheetData>
    <row r="1" spans="1:12" s="72" customFormat="1" ht="12.75"/>
    <row r="2" spans="1:12" s="72" customFormat="1" ht="15">
      <c r="A2" s="58" t="s">
        <v>157</v>
      </c>
    </row>
    <row r="3" spans="1:12" s="72" customFormat="1" ht="15">
      <c r="A3" s="59" t="s">
        <v>158</v>
      </c>
    </row>
    <row r="4" spans="1:12" s="72" customFormat="1" ht="15">
      <c r="A4" s="59" t="str" cm="1">
        <f t="array" aca="1" ref="A4" ca="1">RIGHT(CELL("filename",A1),LEN(CELL("nomfichier",A1))-SEARCH("]",CELL("nomfichier",A1)))</f>
        <v>5 - Cpte GER</v>
      </c>
    </row>
    <row r="5" spans="1:12" s="72" customFormat="1" ht="12.75"/>
    <row r="6" spans="1:12" s="382" customFormat="1">
      <c r="A6" s="381"/>
    </row>
    <row r="7" spans="1:12" ht="18">
      <c r="A7" s="23"/>
      <c r="B7" s="95" t="str" cm="1">
        <f t="array" aca="1" ref="B7" ca="1">"Onglet " &amp; (RIGHT(CELL("filename",A1),LEN(CELL("nomfichier",A1))-SEARCH("]",CELL("nomfichier",A1))))</f>
        <v>Onglet 5 - Cpte GER</v>
      </c>
      <c r="C7" s="98"/>
      <c r="D7" s="98"/>
      <c r="E7" s="98"/>
      <c r="F7" s="98"/>
      <c r="G7" s="98"/>
      <c r="H7" s="98"/>
      <c r="I7" s="98"/>
      <c r="J7" s="98"/>
      <c r="K7" s="98"/>
      <c r="L7" s="98"/>
    </row>
    <row r="8" spans="1:12" ht="5.25" customHeight="1">
      <c r="A8" s="23"/>
      <c r="B8" s="25"/>
      <c r="C8" s="73"/>
      <c r="D8" s="73"/>
      <c r="E8" s="73"/>
      <c r="F8" s="73"/>
    </row>
    <row r="9" spans="1:12" ht="20.100000000000001" customHeight="1">
      <c r="A9" s="23"/>
      <c r="B9" s="25" t="s">
        <v>193</v>
      </c>
      <c r="D9" s="77"/>
      <c r="E9" s="77"/>
      <c r="F9" s="77"/>
    </row>
    <row r="10" spans="1:12" ht="5.0999999999999996" customHeight="1"/>
    <row r="11" spans="1:12">
      <c r="E11" s="75"/>
      <c r="F11" s="75"/>
    </row>
    <row r="12" spans="1:12" ht="34.5" customHeight="1">
      <c r="D12" s="97" t="s">
        <v>35</v>
      </c>
      <c r="E12" s="97" t="s">
        <v>36</v>
      </c>
      <c r="F12" s="97" t="s">
        <v>37</v>
      </c>
    </row>
    <row r="13" spans="1:12" s="76" customFormat="1" ht="34.5" customHeight="1">
      <c r="D13" s="168" t="str">
        <f>'2e - Autres events org. propre'!D14</f>
        <v>Du 01/01/2024 au 31/12/2024</v>
      </c>
      <c r="E13" s="168" t="str">
        <f>'2e - Autres events org. propre'!E14</f>
        <v>Du 01/01/2025 au 31/12/2025</v>
      </c>
      <c r="F13" s="168" t="str">
        <f>'2e - Autres events org. propre'!F14</f>
        <v>Du 01/01/2026 au 31/12/2026</v>
      </c>
    </row>
    <row r="14" spans="1:12" s="220" customFormat="1" ht="34.5" customHeight="1">
      <c r="C14" s="259" t="s">
        <v>174</v>
      </c>
      <c r="D14" s="260">
        <f>D15</f>
        <v>0</v>
      </c>
      <c r="E14" s="260">
        <f t="shared" ref="E14:F14" si="0">E15</f>
        <v>0</v>
      </c>
      <c r="F14" s="260">
        <f t="shared" si="0"/>
        <v>0</v>
      </c>
    </row>
    <row r="15" spans="1:12" s="210" customFormat="1" ht="34.5" customHeight="1">
      <c r="C15" s="261" t="s">
        <v>198</v>
      </c>
      <c r="D15" s="262"/>
      <c r="E15" s="262"/>
      <c r="F15" s="262"/>
    </row>
    <row r="16" spans="1:12" s="167" customFormat="1" ht="13.5" customHeight="1"/>
    <row r="17" spans="3:6" s="167" customFormat="1" ht="34.5" customHeight="1">
      <c r="D17" s="97" t="s">
        <v>35</v>
      </c>
      <c r="E17" s="97" t="s">
        <v>36</v>
      </c>
      <c r="F17" s="97" t="s">
        <v>37</v>
      </c>
    </row>
    <row r="18" spans="3:6" s="167" customFormat="1" ht="34.5" customHeight="1">
      <c r="D18" s="168" t="str">
        <f>+D13</f>
        <v>Du 01/01/2024 au 31/12/2024</v>
      </c>
      <c r="E18" s="168" t="str">
        <f t="shared" ref="E18:F18" si="1">+E13</f>
        <v>Du 01/01/2025 au 31/12/2025</v>
      </c>
      <c r="F18" s="168" t="str">
        <f t="shared" si="1"/>
        <v>Du 01/01/2026 au 31/12/2026</v>
      </c>
    </row>
    <row r="19" spans="3:6" s="210" customFormat="1" ht="34.5" customHeight="1">
      <c r="C19" s="263" t="s">
        <v>175</v>
      </c>
      <c r="D19" s="268">
        <f>SUM(D21:D39)</f>
        <v>0</v>
      </c>
      <c r="E19" s="268">
        <f t="shared" ref="E19:F19" si="2">SUM(E21:E39)</f>
        <v>0</v>
      </c>
      <c r="F19" s="268">
        <f t="shared" si="2"/>
        <v>0</v>
      </c>
    </row>
    <row r="20" spans="3:6" s="220" customFormat="1" ht="34.5" customHeight="1">
      <c r="C20" s="264" t="s">
        <v>59</v>
      </c>
      <c r="D20" s="269"/>
      <c r="E20" s="270"/>
      <c r="F20" s="269"/>
    </row>
    <row r="21" spans="3:6" s="220" customFormat="1" ht="34.5" customHeight="1">
      <c r="C21" s="265" t="s">
        <v>63</v>
      </c>
      <c r="D21" s="271"/>
      <c r="E21" s="272"/>
      <c r="F21" s="271"/>
    </row>
    <row r="22" spans="3:6" s="220" customFormat="1" ht="34.5" customHeight="1">
      <c r="C22" s="265" t="s">
        <v>64</v>
      </c>
      <c r="D22" s="271"/>
      <c r="E22" s="272"/>
      <c r="F22" s="271"/>
    </row>
    <row r="23" spans="3:6" s="220" customFormat="1" ht="34.5" customHeight="1">
      <c r="C23" s="265" t="s">
        <v>65</v>
      </c>
      <c r="D23" s="271"/>
      <c r="E23" s="272"/>
      <c r="F23" s="271"/>
    </row>
    <row r="24" spans="3:6" s="220" customFormat="1" ht="34.5" customHeight="1">
      <c r="C24" s="265" t="s">
        <v>66</v>
      </c>
      <c r="D24" s="271"/>
      <c r="E24" s="272"/>
      <c r="F24" s="271"/>
    </row>
    <row r="25" spans="3:6" s="220" customFormat="1" ht="34.5" customHeight="1">
      <c r="C25" s="265" t="s">
        <v>67</v>
      </c>
      <c r="D25" s="271"/>
      <c r="E25" s="272"/>
      <c r="F25" s="271"/>
    </row>
    <row r="26" spans="3:6" s="220" customFormat="1" ht="34.5" customHeight="1">
      <c r="C26" s="265" t="s">
        <v>68</v>
      </c>
      <c r="D26" s="271"/>
      <c r="E26" s="272"/>
      <c r="F26" s="271"/>
    </row>
    <row r="27" spans="3:6" s="220" customFormat="1" ht="34.5" customHeight="1">
      <c r="C27" s="265" t="s">
        <v>69</v>
      </c>
      <c r="D27" s="271"/>
      <c r="E27" s="272"/>
      <c r="F27" s="271"/>
    </row>
    <row r="28" spans="3:6" s="220" customFormat="1" ht="34.5" customHeight="1">
      <c r="C28" s="265" t="s">
        <v>70</v>
      </c>
      <c r="D28" s="271"/>
      <c r="E28" s="272"/>
      <c r="F28" s="271"/>
    </row>
    <row r="29" spans="3:6" s="220" customFormat="1" ht="34.5" customHeight="1">
      <c r="C29" s="265" t="s">
        <v>71</v>
      </c>
      <c r="D29" s="271"/>
      <c r="E29" s="272"/>
      <c r="F29" s="271"/>
    </row>
    <row r="30" spans="3:6" s="220" customFormat="1" ht="34.5" customHeight="1">
      <c r="C30" s="265" t="s">
        <v>72</v>
      </c>
      <c r="D30" s="271"/>
      <c r="E30" s="272"/>
      <c r="F30" s="271"/>
    </row>
    <row r="31" spans="3:6" s="220" customFormat="1" ht="34.5" customHeight="1">
      <c r="C31" s="265" t="s">
        <v>73</v>
      </c>
      <c r="D31" s="271"/>
      <c r="E31" s="272"/>
      <c r="F31" s="271"/>
    </row>
    <row r="32" spans="3:6" s="220" customFormat="1" ht="34.5" customHeight="1">
      <c r="C32" s="265" t="s">
        <v>74</v>
      </c>
      <c r="D32" s="271"/>
      <c r="E32" s="272"/>
      <c r="F32" s="271"/>
    </row>
    <row r="33" spans="3:6" s="220" customFormat="1" ht="34.5" customHeight="1">
      <c r="C33" s="265" t="s">
        <v>75</v>
      </c>
      <c r="D33" s="271"/>
      <c r="E33" s="272"/>
      <c r="F33" s="271"/>
    </row>
    <row r="34" spans="3:6" s="220" customFormat="1" ht="34.5" customHeight="1">
      <c r="C34" s="265" t="s">
        <v>76</v>
      </c>
      <c r="D34" s="271"/>
      <c r="E34" s="272"/>
      <c r="F34" s="271"/>
    </row>
    <row r="35" spans="3:6" s="220" customFormat="1" ht="34.5" customHeight="1">
      <c r="C35" s="265" t="s">
        <v>77</v>
      </c>
      <c r="D35" s="271"/>
      <c r="E35" s="272"/>
      <c r="F35" s="271"/>
    </row>
    <row r="36" spans="3:6" s="220" customFormat="1" ht="34.5" customHeight="1">
      <c r="C36" s="265" t="s">
        <v>78</v>
      </c>
      <c r="D36" s="271"/>
      <c r="E36" s="272"/>
      <c r="F36" s="271"/>
    </row>
    <row r="37" spans="3:6" s="220" customFormat="1" ht="34.5" customHeight="1">
      <c r="C37" s="265" t="s">
        <v>79</v>
      </c>
      <c r="D37" s="271"/>
      <c r="E37" s="272"/>
      <c r="F37" s="271"/>
    </row>
    <row r="38" spans="3:6" s="220" customFormat="1" ht="34.5" customHeight="1">
      <c r="C38" s="265" t="s">
        <v>80</v>
      </c>
      <c r="D38" s="271"/>
      <c r="E38" s="272"/>
      <c r="F38" s="271"/>
    </row>
    <row r="39" spans="3:6" s="220" customFormat="1" ht="34.5" customHeight="1">
      <c r="C39" s="266" t="s">
        <v>81</v>
      </c>
      <c r="D39" s="273"/>
      <c r="E39" s="274"/>
      <c r="F39" s="273"/>
    </row>
    <row r="40" spans="3:6" s="220" customFormat="1" ht="12.75">
      <c r="D40" s="275"/>
      <c r="E40" s="275"/>
      <c r="F40" s="275"/>
    </row>
    <row r="41" spans="3:6" s="220" customFormat="1" ht="12.75">
      <c r="C41" s="80" t="s">
        <v>58</v>
      </c>
      <c r="D41" s="276">
        <f>D19</f>
        <v>0</v>
      </c>
      <c r="E41" s="276">
        <f t="shared" ref="E41:F41" si="3">E19</f>
        <v>0</v>
      </c>
      <c r="F41" s="276">
        <f t="shared" si="3"/>
        <v>0</v>
      </c>
    </row>
    <row r="42" spans="3:6" s="220" customFormat="1" ht="12.75">
      <c r="D42" s="275"/>
      <c r="E42" s="275"/>
      <c r="F42" s="275"/>
    </row>
    <row r="43" spans="3:6" s="220" customFormat="1" ht="12.75">
      <c r="C43" s="267" t="s">
        <v>41</v>
      </c>
      <c r="D43" s="276">
        <f>D14-D41</f>
        <v>0</v>
      </c>
      <c r="E43" s="276">
        <f t="shared" ref="E43:F43" si="4">E14-E41</f>
        <v>0</v>
      </c>
      <c r="F43" s="276">
        <f t="shared" si="4"/>
        <v>0</v>
      </c>
    </row>
  </sheetData>
  <phoneticPr fontId="29" type="noConversion"/>
  <pageMargins left="0.23622047244094491" right="0.23622047244094491" top="0.74803149606299213" bottom="0.74803149606299213" header="0.31496062992125984" footer="0.31496062992125984"/>
  <pageSetup paperSize="8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showGridLines="0" tabSelected="1" topLeftCell="A8" zoomScale="120" zoomScaleNormal="120" workbookViewId="0">
      <selection activeCell="D13" sqref="D13"/>
    </sheetView>
  </sheetViews>
  <sheetFormatPr baseColWidth="10" defaultColWidth="0" defaultRowHeight="12.75"/>
  <cols>
    <col min="1" max="2" width="1.7109375" style="2" customWidth="1"/>
    <col min="3" max="10" width="30.5703125" style="179" customWidth="1"/>
    <col min="11" max="11" width="1.7109375" style="2" customWidth="1"/>
    <col min="12" max="14" width="10.85546875" style="2" customWidth="1"/>
    <col min="15" max="16384" width="10.85546875" style="2" hidden="1"/>
  </cols>
  <sheetData>
    <row r="1" spans="1:14" s="72" customFormat="1">
      <c r="C1" s="171"/>
      <c r="D1" s="171"/>
      <c r="E1" s="171"/>
      <c r="F1" s="171"/>
      <c r="G1" s="171"/>
      <c r="H1" s="171"/>
      <c r="I1" s="171"/>
      <c r="J1" s="171"/>
    </row>
    <row r="2" spans="1:14" s="72" customFormat="1" ht="15">
      <c r="A2" s="58" t="s">
        <v>157</v>
      </c>
      <c r="C2" s="171"/>
      <c r="D2" s="171"/>
      <c r="E2" s="171"/>
      <c r="F2" s="171"/>
      <c r="G2" s="171"/>
      <c r="H2" s="171"/>
      <c r="I2" s="171"/>
      <c r="J2" s="171"/>
    </row>
    <row r="3" spans="1:14" s="72" customFormat="1" ht="15">
      <c r="A3" s="59" t="s">
        <v>158</v>
      </c>
      <c r="C3" s="171"/>
      <c r="D3" s="171"/>
      <c r="E3" s="171"/>
      <c r="F3" s="171"/>
      <c r="G3" s="171"/>
      <c r="H3" s="171"/>
      <c r="I3" s="171"/>
      <c r="J3" s="171"/>
    </row>
    <row r="4" spans="1:14" s="72" customFormat="1" ht="15">
      <c r="A4" s="59" t="str" cm="1">
        <f t="array" aca="1" ref="A4" ca="1">RIGHT(CELL("filename",A1),LEN(CELL("nomfichier",A1))-SEARCH("]",CELL("nomfichier",A1)))</f>
        <v xml:space="preserve">6 - Investissements </v>
      </c>
      <c r="C4" s="171"/>
      <c r="D4" s="171"/>
      <c r="E4" s="171"/>
      <c r="F4" s="171"/>
      <c r="G4" s="171"/>
      <c r="H4" s="171"/>
      <c r="I4" s="171"/>
      <c r="J4" s="171"/>
    </row>
    <row r="5" spans="1:14" s="72" customFormat="1">
      <c r="C5" s="171"/>
      <c r="D5" s="171"/>
      <c r="E5" s="171"/>
      <c r="F5" s="171"/>
      <c r="G5" s="171"/>
      <c r="H5" s="171"/>
      <c r="I5" s="171"/>
      <c r="J5" s="171"/>
    </row>
    <row r="6" spans="1:14" s="159" customFormat="1" ht="14.25">
      <c r="A6" s="22"/>
      <c r="B6" s="22"/>
      <c r="C6" s="170"/>
      <c r="D6" s="170"/>
      <c r="E6" s="170"/>
      <c r="F6" s="170"/>
      <c r="G6" s="170"/>
      <c r="H6" s="170"/>
      <c r="I6" s="170"/>
      <c r="J6" s="170"/>
      <c r="K6" s="22"/>
      <c r="L6" s="22"/>
      <c r="M6" s="22"/>
      <c r="N6" s="22"/>
    </row>
    <row r="7" spans="1:14" s="22" customFormat="1" ht="18">
      <c r="A7" s="23"/>
      <c r="B7" s="95" t="str" cm="1">
        <f t="array" aca="1" ref="B7" ca="1">"Onglet " &amp; (RIGHT(CELL("filename",A1),LEN(CELL("nomfichier",A1))-SEARCH("]",CELL("nomfichier",A1))))</f>
        <v xml:space="preserve">Onglet 6 - Investissements </v>
      </c>
      <c r="C7" s="169"/>
      <c r="D7" s="169"/>
      <c r="E7" s="169"/>
      <c r="F7" s="169"/>
      <c r="G7" s="169"/>
      <c r="H7" s="169"/>
      <c r="I7" s="169"/>
      <c r="J7" s="169"/>
      <c r="K7" s="102"/>
      <c r="L7" s="102"/>
      <c r="M7" s="102"/>
      <c r="N7" s="102"/>
    </row>
    <row r="8" spans="1:14" s="22" customFormat="1" ht="5.25" customHeight="1">
      <c r="A8" s="23"/>
      <c r="B8" s="25"/>
      <c r="C8" s="170"/>
      <c r="D8" s="170"/>
      <c r="E8" s="170"/>
      <c r="F8" s="170"/>
      <c r="G8" s="170"/>
      <c r="H8" s="170"/>
      <c r="I8" s="170"/>
      <c r="J8" s="170"/>
    </row>
    <row r="9" spans="1:14" s="22" customFormat="1" ht="14.25">
      <c r="A9" s="23"/>
      <c r="B9" s="25" t="s">
        <v>193</v>
      </c>
      <c r="C9" s="172"/>
      <c r="D9" s="172"/>
      <c r="E9" s="172"/>
      <c r="F9" s="172"/>
      <c r="G9" s="172"/>
      <c r="H9" s="172"/>
      <c r="I9" s="170"/>
      <c r="J9" s="170"/>
    </row>
    <row r="10" spans="1:14" customFormat="1">
      <c r="C10" s="173"/>
      <c r="D10" s="173"/>
      <c r="E10" s="173"/>
      <c r="F10" s="173"/>
      <c r="G10" s="173"/>
      <c r="H10" s="173"/>
      <c r="I10" s="173"/>
      <c r="J10" s="173"/>
    </row>
    <row r="11" spans="1:14" customFormat="1">
      <c r="C11" s="173"/>
      <c r="D11" s="173"/>
      <c r="E11" s="173"/>
      <c r="F11" s="173"/>
      <c r="G11" s="173"/>
      <c r="H11" s="173"/>
      <c r="I11" s="173"/>
      <c r="J11" s="173"/>
    </row>
    <row r="12" spans="1:14" ht="80.099999999999994" customHeight="1">
      <c r="C12" s="182" t="s">
        <v>103</v>
      </c>
      <c r="D12" s="183" t="s">
        <v>102</v>
      </c>
      <c r="E12" s="183" t="s">
        <v>42</v>
      </c>
      <c r="F12" s="183" t="s">
        <v>43</v>
      </c>
      <c r="G12" s="183" t="s">
        <v>44</v>
      </c>
      <c r="H12" s="183" t="s">
        <v>45</v>
      </c>
      <c r="I12" s="183" t="s">
        <v>46</v>
      </c>
      <c r="J12" s="183" t="s">
        <v>47</v>
      </c>
    </row>
    <row r="13" spans="1:14" ht="50.1" customHeight="1">
      <c r="C13" s="176" t="s">
        <v>176</v>
      </c>
      <c r="D13" s="174" t="s">
        <v>165</v>
      </c>
      <c r="E13" s="180"/>
      <c r="F13" s="180"/>
      <c r="G13" s="180"/>
      <c r="H13" s="277"/>
      <c r="I13" s="277"/>
      <c r="J13" s="277"/>
    </row>
    <row r="14" spans="1:14" ht="50.1" customHeight="1">
      <c r="C14" s="177" t="s">
        <v>194</v>
      </c>
      <c r="D14" s="178" t="s">
        <v>165</v>
      </c>
      <c r="E14" s="180"/>
      <c r="F14" s="180"/>
      <c r="G14" s="180"/>
      <c r="H14" s="277"/>
      <c r="I14" s="277"/>
      <c r="J14" s="277"/>
    </row>
    <row r="15" spans="1:14" ht="50.1" customHeight="1">
      <c r="C15" s="177" t="s">
        <v>195</v>
      </c>
      <c r="D15" s="178" t="s">
        <v>165</v>
      </c>
      <c r="E15" s="180"/>
      <c r="F15" s="180"/>
      <c r="G15" s="180"/>
      <c r="H15" s="277"/>
      <c r="I15" s="277"/>
      <c r="J15" s="277"/>
    </row>
    <row r="16" spans="1:14" ht="50.1" customHeight="1">
      <c r="C16" s="177" t="s">
        <v>196</v>
      </c>
      <c r="D16" s="178" t="s">
        <v>165</v>
      </c>
      <c r="E16" s="180"/>
      <c r="F16" s="180"/>
      <c r="G16" s="180"/>
      <c r="H16" s="277"/>
      <c r="I16" s="277"/>
      <c r="J16" s="277"/>
    </row>
    <row r="17" spans="3:10" ht="50.1" customHeight="1">
      <c r="C17" s="177" t="s">
        <v>197</v>
      </c>
      <c r="D17" s="178" t="s">
        <v>165</v>
      </c>
      <c r="E17" s="180"/>
      <c r="F17" s="180"/>
      <c r="G17" s="180"/>
      <c r="H17" s="277"/>
      <c r="I17" s="277"/>
      <c r="J17" s="277"/>
    </row>
    <row r="18" spans="3:10" ht="50.1" customHeight="1">
      <c r="C18" s="180" t="s">
        <v>57</v>
      </c>
      <c r="D18" s="180"/>
      <c r="E18" s="180"/>
      <c r="F18" s="180"/>
      <c r="G18" s="180"/>
      <c r="H18" s="277"/>
      <c r="I18" s="277"/>
      <c r="J18" s="277"/>
    </row>
    <row r="19" spans="3:10" ht="50.1" customHeight="1">
      <c r="C19" s="180" t="s">
        <v>57</v>
      </c>
      <c r="D19" s="180"/>
      <c r="E19" s="180"/>
      <c r="F19" s="180"/>
      <c r="G19" s="180"/>
      <c r="H19" s="277"/>
      <c r="I19" s="277"/>
      <c r="J19" s="277"/>
    </row>
    <row r="20" spans="3:10" ht="50.1" customHeight="1">
      <c r="C20" s="180" t="s">
        <v>57</v>
      </c>
      <c r="D20" s="180"/>
      <c r="E20" s="180"/>
      <c r="F20" s="180"/>
      <c r="G20" s="180"/>
      <c r="H20" s="277"/>
      <c r="I20" s="277"/>
      <c r="J20" s="277"/>
    </row>
    <row r="21" spans="3:10" ht="50.1" customHeight="1">
      <c r="C21" s="180" t="s">
        <v>57</v>
      </c>
      <c r="D21" s="180"/>
      <c r="E21" s="180"/>
      <c r="F21" s="180"/>
      <c r="G21" s="180"/>
      <c r="H21" s="277"/>
      <c r="I21" s="277"/>
      <c r="J21" s="277"/>
    </row>
    <row r="22" spans="3:10" ht="50.1" customHeight="1">
      <c r="C22" s="180" t="s">
        <v>57</v>
      </c>
      <c r="D22" s="180"/>
      <c r="E22" s="180"/>
      <c r="F22" s="180"/>
      <c r="G22" s="180"/>
      <c r="H22" s="277"/>
      <c r="I22" s="277"/>
      <c r="J22" s="277"/>
    </row>
    <row r="23" spans="3:10" ht="50.1" customHeight="1">
      <c r="C23" s="180" t="s">
        <v>57</v>
      </c>
      <c r="D23" s="180"/>
      <c r="E23" s="180"/>
      <c r="F23" s="180"/>
      <c r="G23" s="180"/>
      <c r="H23" s="277"/>
      <c r="I23" s="277"/>
      <c r="J23" s="277"/>
    </row>
    <row r="24" spans="3:10" ht="50.1" customHeight="1">
      <c r="C24" s="180" t="s">
        <v>57</v>
      </c>
      <c r="D24" s="180"/>
      <c r="E24" s="180"/>
      <c r="F24" s="180"/>
      <c r="G24" s="180"/>
      <c r="H24" s="277"/>
      <c r="I24" s="277"/>
      <c r="J24" s="277"/>
    </row>
    <row r="25" spans="3:10" ht="50.1" customHeight="1">
      <c r="C25" s="180" t="s">
        <v>57</v>
      </c>
      <c r="D25" s="180"/>
      <c r="E25" s="180"/>
      <c r="F25" s="180"/>
      <c r="G25" s="180"/>
      <c r="H25" s="277"/>
      <c r="I25" s="277"/>
      <c r="J25" s="277"/>
    </row>
    <row r="26" spans="3:10" ht="50.1" customHeight="1">
      <c r="C26" s="180" t="s">
        <v>57</v>
      </c>
      <c r="D26" s="180"/>
      <c r="E26" s="180"/>
      <c r="F26" s="180"/>
      <c r="G26" s="180"/>
      <c r="H26" s="277"/>
      <c r="I26" s="277"/>
      <c r="J26" s="277"/>
    </row>
    <row r="27" spans="3:10" ht="50.1" customHeight="1">
      <c r="C27" s="180" t="s">
        <v>57</v>
      </c>
      <c r="D27" s="180"/>
      <c r="E27" s="180"/>
      <c r="F27" s="180"/>
      <c r="G27" s="180"/>
      <c r="H27" s="277"/>
      <c r="I27" s="277"/>
      <c r="J27" s="277"/>
    </row>
    <row r="28" spans="3:10" ht="50.1" customHeight="1">
      <c r="C28" s="180" t="s">
        <v>57</v>
      </c>
      <c r="D28" s="180"/>
      <c r="E28" s="180"/>
      <c r="F28" s="180"/>
      <c r="G28" s="180"/>
      <c r="H28" s="277"/>
      <c r="I28" s="277"/>
      <c r="J28" s="277"/>
    </row>
    <row r="29" spans="3:10" ht="50.1" customHeight="1">
      <c r="C29" s="180" t="s">
        <v>57</v>
      </c>
      <c r="D29" s="180"/>
      <c r="E29" s="180"/>
      <c r="F29" s="180"/>
      <c r="G29" s="180"/>
      <c r="H29" s="277"/>
      <c r="I29" s="277"/>
      <c r="J29" s="277"/>
    </row>
    <row r="30" spans="3:10" ht="50.1" customHeight="1">
      <c r="C30" s="180" t="s">
        <v>57</v>
      </c>
      <c r="D30" s="180"/>
      <c r="E30" s="180"/>
      <c r="F30" s="180"/>
      <c r="G30" s="180"/>
      <c r="H30" s="277"/>
      <c r="I30" s="277"/>
      <c r="J30" s="277"/>
    </row>
    <row r="31" spans="3:10" ht="50.1" customHeight="1">
      <c r="C31" s="180" t="s">
        <v>57</v>
      </c>
      <c r="D31" s="180"/>
      <c r="E31" s="180"/>
      <c r="F31" s="180"/>
      <c r="G31" s="180"/>
      <c r="H31" s="277"/>
      <c r="I31" s="277"/>
      <c r="J31" s="277"/>
    </row>
    <row r="32" spans="3:10" ht="50.1" customHeight="1">
      <c r="C32" s="180" t="s">
        <v>57</v>
      </c>
      <c r="D32" s="180"/>
      <c r="E32" s="180"/>
      <c r="F32" s="180"/>
      <c r="G32" s="180"/>
      <c r="H32" s="277"/>
      <c r="I32" s="277"/>
      <c r="J32" s="277"/>
    </row>
    <row r="33" spans="3:10" ht="50.1" customHeight="1">
      <c r="C33" s="180" t="s">
        <v>57</v>
      </c>
      <c r="D33" s="180"/>
      <c r="E33" s="180"/>
      <c r="F33" s="180"/>
      <c r="G33" s="180"/>
      <c r="H33" s="277"/>
      <c r="I33" s="277"/>
      <c r="J33" s="277"/>
    </row>
    <row r="34" spans="3:10" ht="50.1" customHeight="1">
      <c r="C34" s="181" t="s">
        <v>57</v>
      </c>
      <c r="D34" s="181"/>
      <c r="E34" s="181"/>
      <c r="F34" s="181"/>
      <c r="G34" s="181"/>
      <c r="H34" s="278"/>
      <c r="I34" s="278"/>
      <c r="J34" s="278"/>
    </row>
    <row r="36" spans="3:10" ht="50.1" customHeight="1">
      <c r="C36" s="215" t="s">
        <v>222</v>
      </c>
      <c r="D36" s="216"/>
      <c r="E36" s="217"/>
      <c r="F36" s="217"/>
      <c r="G36" s="218"/>
      <c r="H36" s="279">
        <f t="shared" ref="H36:J36" si="0">SUM(H13:H34)</f>
        <v>0</v>
      </c>
      <c r="I36" s="280">
        <f t="shared" si="0"/>
        <v>0</v>
      </c>
      <c r="J36" s="280">
        <f t="shared" si="0"/>
        <v>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showGridLines="0" zoomScale="110" zoomScaleNormal="110" workbookViewId="0">
      <selection activeCell="C18" sqref="C18"/>
    </sheetView>
  </sheetViews>
  <sheetFormatPr baseColWidth="10" defaultColWidth="0" defaultRowHeight="12.75"/>
  <cols>
    <col min="1" max="2" width="1.7109375" customWidth="1"/>
    <col min="3" max="12" width="30.5703125" customWidth="1"/>
    <col min="13" max="14" width="10.85546875" customWidth="1"/>
    <col min="15" max="16384" width="10.85546875" hidden="1"/>
  </cols>
  <sheetData>
    <row r="1" spans="1:14" s="72" customFormat="1">
      <c r="C1" s="171"/>
      <c r="D1" s="171"/>
      <c r="E1" s="171"/>
      <c r="F1" s="171"/>
      <c r="G1" s="171"/>
      <c r="H1" s="171"/>
      <c r="I1" s="171"/>
      <c r="J1" s="171"/>
    </row>
    <row r="2" spans="1:14" s="72" customFormat="1" ht="15">
      <c r="A2" s="58" t="s">
        <v>157</v>
      </c>
      <c r="C2" s="171"/>
      <c r="D2" s="171"/>
      <c r="E2" s="171"/>
      <c r="F2" s="171"/>
      <c r="G2" s="171"/>
      <c r="H2" s="171"/>
      <c r="I2" s="171"/>
      <c r="J2" s="171"/>
    </row>
    <row r="3" spans="1:14" s="72" customFormat="1" ht="15">
      <c r="A3" s="59" t="s">
        <v>158</v>
      </c>
      <c r="C3" s="171"/>
      <c r="D3" s="171"/>
      <c r="E3" s="171"/>
      <c r="F3" s="171"/>
      <c r="G3" s="171"/>
      <c r="H3" s="171"/>
      <c r="I3" s="171"/>
      <c r="J3" s="171"/>
    </row>
    <row r="4" spans="1:14" s="72" customFormat="1" ht="15">
      <c r="A4" s="59" t="str" cm="1">
        <f t="array" aca="1" ref="A4" ca="1">RIGHT(CELL("filename",A1),LEN(CELL("nomfichier",A1))-SEARCH("]",CELL("nomfichier",A1)))</f>
        <v>7 - Amortissement</v>
      </c>
      <c r="C4" s="171"/>
      <c r="D4" s="171"/>
      <c r="E4" s="171"/>
      <c r="F4" s="171"/>
      <c r="G4" s="171"/>
      <c r="H4" s="171"/>
      <c r="I4" s="171"/>
      <c r="J4" s="171"/>
    </row>
    <row r="5" spans="1:14" s="72" customFormat="1">
      <c r="C5" s="171"/>
      <c r="D5" s="171"/>
      <c r="E5" s="171"/>
      <c r="F5" s="171"/>
      <c r="G5" s="171"/>
      <c r="H5" s="171"/>
      <c r="I5" s="171"/>
      <c r="J5" s="171"/>
    </row>
    <row r="7" spans="1:14" s="22" customFormat="1" ht="18">
      <c r="A7" s="23"/>
      <c r="B7" s="95" t="str" cm="1">
        <f t="array" aca="1" ref="B7" ca="1">"Onglet " &amp; (RIGHT(CELL("filename",A1),LEN(CELL("nomfichier",A1))-SEARCH("]",CELL("nomfichier",A1))))</f>
        <v>Onglet 7 - Amortissement</v>
      </c>
      <c r="C7" s="169"/>
      <c r="D7" s="169"/>
      <c r="E7" s="169"/>
      <c r="F7" s="169"/>
      <c r="G7" s="169"/>
      <c r="H7" s="169"/>
      <c r="I7" s="169"/>
      <c r="J7" s="169"/>
      <c r="K7" s="102"/>
      <c r="L7" s="102"/>
      <c r="M7" s="102"/>
      <c r="N7" s="102"/>
    </row>
    <row r="8" spans="1:14" s="22" customFormat="1" ht="5.0999999999999996" customHeight="1">
      <c r="A8" s="23"/>
      <c r="B8" s="25"/>
      <c r="C8" s="170"/>
      <c r="D8" s="170"/>
      <c r="E8" s="170"/>
      <c r="F8" s="170"/>
      <c r="G8" s="170"/>
      <c r="H8" s="170"/>
      <c r="I8" s="170"/>
      <c r="J8" s="170"/>
    </row>
    <row r="9" spans="1:14" s="22" customFormat="1" ht="13.5" customHeight="1">
      <c r="A9" s="23"/>
      <c r="B9" s="25" t="s">
        <v>193</v>
      </c>
      <c r="C9" s="172"/>
      <c r="D9" s="172"/>
      <c r="E9" s="172"/>
      <c r="F9" s="172"/>
      <c r="G9" s="172"/>
      <c r="H9" s="172"/>
      <c r="I9" s="170"/>
      <c r="J9" s="170"/>
    </row>
    <row r="12" spans="1:14" s="2" customFormat="1" ht="80.099999999999994" customHeight="1">
      <c r="C12" s="183" t="s">
        <v>103</v>
      </c>
      <c r="D12" s="188"/>
      <c r="E12" s="189" t="str">
        <f>'5 - Cpte GER'!D13</f>
        <v>Du 01/01/2024 au 31/12/2024</v>
      </c>
      <c r="F12" s="190"/>
      <c r="G12" s="188"/>
      <c r="H12" s="189" t="str">
        <f>'5 - Cpte GER'!E13</f>
        <v>Du 01/01/2025 au 31/12/2025</v>
      </c>
      <c r="I12" s="190"/>
      <c r="J12" s="188"/>
      <c r="K12" s="189" t="str">
        <f>'5 - Cpte GER'!F13</f>
        <v>Du 01/01/2026 au 31/12/2026</v>
      </c>
      <c r="L12" s="190"/>
    </row>
    <row r="13" spans="1:14" s="2" customFormat="1" ht="13.5" customHeight="1"/>
    <row r="14" spans="1:14" s="2" customFormat="1" ht="27.6" customHeight="1">
      <c r="C14" s="191"/>
      <c r="D14" s="175" t="s">
        <v>200</v>
      </c>
      <c r="E14" s="192" t="s">
        <v>122</v>
      </c>
      <c r="F14" s="192" t="s">
        <v>199</v>
      </c>
      <c r="G14" s="175" t="s">
        <v>201</v>
      </c>
      <c r="H14" s="192" t="s">
        <v>122</v>
      </c>
      <c r="I14" s="192" t="s">
        <v>203</v>
      </c>
      <c r="J14" s="175" t="s">
        <v>202</v>
      </c>
      <c r="K14" s="192" t="s">
        <v>122</v>
      </c>
      <c r="L14" s="192" t="s">
        <v>204</v>
      </c>
    </row>
    <row r="15" spans="1:14" s="2" customFormat="1" ht="13.5" customHeight="1"/>
    <row r="16" spans="1:14" s="193" customFormat="1" ht="50.1" customHeight="1">
      <c r="A16" s="2"/>
      <c r="B16" s="2"/>
      <c r="C16" s="184" t="str">
        <f>'6 - Investissements '!C13</f>
        <v>VNC à reprendre</v>
      </c>
      <c r="D16" s="281">
        <f>'6 - Investissements '!H13</f>
        <v>0</v>
      </c>
      <c r="E16" s="283"/>
      <c r="F16" s="281">
        <f>D16-E16</f>
        <v>0</v>
      </c>
      <c r="G16" s="281">
        <f>F16</f>
        <v>0</v>
      </c>
      <c r="H16" s="283"/>
      <c r="I16" s="281">
        <f t="shared" ref="I16:I37" si="0">G16-H16</f>
        <v>0</v>
      </c>
      <c r="J16" s="281">
        <f>I16</f>
        <v>0</v>
      </c>
      <c r="K16" s="283"/>
      <c r="L16" s="281">
        <f>J16-K16</f>
        <v>0</v>
      </c>
    </row>
    <row r="17" spans="1:12" s="193" customFormat="1" ht="50.1" customHeight="1">
      <c r="A17" s="2"/>
      <c r="B17" s="2"/>
      <c r="C17" s="185" t="str">
        <f>'6 - Investissements '!C14</f>
        <v xml:space="preserve">Palais de la Méditerranée - Remplacement des cellules haute tension du poste de livraison </v>
      </c>
      <c r="D17" s="282">
        <f>'6 - Investissements '!H14</f>
        <v>0</v>
      </c>
      <c r="E17" s="283"/>
      <c r="F17" s="282">
        <f t="shared" ref="F17:F37" si="1">D17-E17</f>
        <v>0</v>
      </c>
      <c r="G17" s="282">
        <f t="shared" ref="G17:G37" si="2">F17</f>
        <v>0</v>
      </c>
      <c r="H17" s="283"/>
      <c r="I17" s="282">
        <f t="shared" si="0"/>
        <v>0</v>
      </c>
      <c r="J17" s="282">
        <f t="shared" ref="J17:J37" si="3">I17</f>
        <v>0</v>
      </c>
      <c r="K17" s="283"/>
      <c r="L17" s="282">
        <f t="shared" ref="L17:L37" si="4">J17-K17</f>
        <v>0</v>
      </c>
    </row>
    <row r="18" spans="1:12" s="193" customFormat="1" ht="50.1" customHeight="1">
      <c r="A18" s="2"/>
      <c r="B18" s="2"/>
      <c r="C18" s="185" t="str">
        <f>'6 - Investissements '!C15</f>
        <v>Palais des Congrès - Mise hors d’eau du transformateur</v>
      </c>
      <c r="D18" s="282">
        <f>'6 - Investissements '!H15</f>
        <v>0</v>
      </c>
      <c r="E18" s="283"/>
      <c r="F18" s="282">
        <f t="shared" si="1"/>
        <v>0</v>
      </c>
      <c r="G18" s="282">
        <f t="shared" si="2"/>
        <v>0</v>
      </c>
      <c r="H18" s="283"/>
      <c r="I18" s="282">
        <f t="shared" si="0"/>
        <v>0</v>
      </c>
      <c r="J18" s="282">
        <f t="shared" si="3"/>
        <v>0</v>
      </c>
      <c r="K18" s="283"/>
      <c r="L18" s="282">
        <f t="shared" si="4"/>
        <v>0</v>
      </c>
    </row>
    <row r="19" spans="1:12" s="193" customFormat="1" ht="50.1" customHeight="1">
      <c r="A19" s="2"/>
      <c r="B19" s="2"/>
      <c r="C19" s="185" t="str">
        <f>'6 - Investissements '!C16</f>
        <v xml:space="preserve">Palais des Arts - Mise hors d’eau des locaux techniques </v>
      </c>
      <c r="D19" s="282">
        <f>'6 - Investissements '!H16</f>
        <v>0</v>
      </c>
      <c r="E19" s="283"/>
      <c r="F19" s="282">
        <f t="shared" si="1"/>
        <v>0</v>
      </c>
      <c r="G19" s="282">
        <f t="shared" si="2"/>
        <v>0</v>
      </c>
      <c r="H19" s="283"/>
      <c r="I19" s="282">
        <f t="shared" si="0"/>
        <v>0</v>
      </c>
      <c r="J19" s="282">
        <f t="shared" si="3"/>
        <v>0</v>
      </c>
      <c r="K19" s="283"/>
      <c r="L19" s="282">
        <f t="shared" si="4"/>
        <v>0</v>
      </c>
    </row>
    <row r="20" spans="1:12" s="193" customFormat="1" ht="50.1" customHeight="1">
      <c r="A20" s="2"/>
      <c r="B20" s="2"/>
      <c r="C20" s="185" t="str">
        <f>'6 - Investissements '!C17</f>
        <v xml:space="preserve">Palais des Evènements - Réfection de la dalle sinistrée </v>
      </c>
      <c r="D20" s="282">
        <f>'6 - Investissements '!H17</f>
        <v>0</v>
      </c>
      <c r="E20" s="283"/>
      <c r="F20" s="282">
        <f t="shared" si="1"/>
        <v>0</v>
      </c>
      <c r="G20" s="282">
        <f t="shared" si="2"/>
        <v>0</v>
      </c>
      <c r="H20" s="283"/>
      <c r="I20" s="282">
        <f t="shared" si="0"/>
        <v>0</v>
      </c>
      <c r="J20" s="282">
        <f t="shared" si="3"/>
        <v>0</v>
      </c>
      <c r="K20" s="283"/>
      <c r="L20" s="282">
        <f t="shared" si="4"/>
        <v>0</v>
      </c>
    </row>
    <row r="21" spans="1:12" s="193" customFormat="1" ht="50.1" customHeight="1">
      <c r="A21" s="2"/>
      <c r="B21" s="2"/>
      <c r="C21" s="186" t="str">
        <f>'6 - Investissements '!C18</f>
        <v>A compléter par le candidat</v>
      </c>
      <c r="D21" s="282">
        <f>'6 - Investissements '!H18</f>
        <v>0</v>
      </c>
      <c r="E21" s="283"/>
      <c r="F21" s="282">
        <f t="shared" si="1"/>
        <v>0</v>
      </c>
      <c r="G21" s="282">
        <f t="shared" si="2"/>
        <v>0</v>
      </c>
      <c r="H21" s="283"/>
      <c r="I21" s="282">
        <f t="shared" si="0"/>
        <v>0</v>
      </c>
      <c r="J21" s="282">
        <f t="shared" si="3"/>
        <v>0</v>
      </c>
      <c r="K21" s="283"/>
      <c r="L21" s="282">
        <f t="shared" si="4"/>
        <v>0</v>
      </c>
    </row>
    <row r="22" spans="1:12" s="193" customFormat="1" ht="50.1" customHeight="1">
      <c r="A22" s="2"/>
      <c r="B22" s="2"/>
      <c r="C22" s="186" t="str">
        <f>'6 - Investissements '!C19</f>
        <v>A compléter par le candidat</v>
      </c>
      <c r="D22" s="282">
        <f>'6 - Investissements '!H19</f>
        <v>0</v>
      </c>
      <c r="E22" s="283"/>
      <c r="F22" s="282">
        <f t="shared" si="1"/>
        <v>0</v>
      </c>
      <c r="G22" s="282">
        <f t="shared" si="2"/>
        <v>0</v>
      </c>
      <c r="H22" s="283"/>
      <c r="I22" s="282">
        <f t="shared" si="0"/>
        <v>0</v>
      </c>
      <c r="J22" s="282">
        <f t="shared" si="3"/>
        <v>0</v>
      </c>
      <c r="K22" s="283"/>
      <c r="L22" s="282">
        <f t="shared" si="4"/>
        <v>0</v>
      </c>
    </row>
    <row r="23" spans="1:12" s="193" customFormat="1" ht="50.1" customHeight="1">
      <c r="A23" s="2"/>
      <c r="B23" s="2"/>
      <c r="C23" s="186" t="str">
        <f>'6 - Investissements '!C20</f>
        <v>A compléter par le candidat</v>
      </c>
      <c r="D23" s="282">
        <f>'6 - Investissements '!H20</f>
        <v>0</v>
      </c>
      <c r="E23" s="283"/>
      <c r="F23" s="282">
        <f t="shared" si="1"/>
        <v>0</v>
      </c>
      <c r="G23" s="282">
        <f t="shared" si="2"/>
        <v>0</v>
      </c>
      <c r="H23" s="283"/>
      <c r="I23" s="282">
        <f t="shared" si="0"/>
        <v>0</v>
      </c>
      <c r="J23" s="282">
        <f t="shared" si="3"/>
        <v>0</v>
      </c>
      <c r="K23" s="283"/>
      <c r="L23" s="282">
        <f t="shared" si="4"/>
        <v>0</v>
      </c>
    </row>
    <row r="24" spans="1:12" s="193" customFormat="1" ht="50.1" customHeight="1">
      <c r="A24" s="2"/>
      <c r="B24" s="2"/>
      <c r="C24" s="186" t="str">
        <f>'6 - Investissements '!C21</f>
        <v>A compléter par le candidat</v>
      </c>
      <c r="D24" s="282">
        <f>'6 - Investissements '!H21</f>
        <v>0</v>
      </c>
      <c r="E24" s="283"/>
      <c r="F24" s="282">
        <f t="shared" si="1"/>
        <v>0</v>
      </c>
      <c r="G24" s="282">
        <f t="shared" si="2"/>
        <v>0</v>
      </c>
      <c r="H24" s="283"/>
      <c r="I24" s="282">
        <f t="shared" si="0"/>
        <v>0</v>
      </c>
      <c r="J24" s="282">
        <f t="shared" si="3"/>
        <v>0</v>
      </c>
      <c r="K24" s="283"/>
      <c r="L24" s="282">
        <f t="shared" si="4"/>
        <v>0</v>
      </c>
    </row>
    <row r="25" spans="1:12" s="193" customFormat="1" ht="50.1" customHeight="1">
      <c r="A25" s="2"/>
      <c r="B25" s="2"/>
      <c r="C25" s="186" t="str">
        <f>'6 - Investissements '!C22</f>
        <v>A compléter par le candidat</v>
      </c>
      <c r="D25" s="282">
        <f>'6 - Investissements '!H22</f>
        <v>0</v>
      </c>
      <c r="E25" s="283"/>
      <c r="F25" s="282">
        <f t="shared" si="1"/>
        <v>0</v>
      </c>
      <c r="G25" s="282">
        <f t="shared" si="2"/>
        <v>0</v>
      </c>
      <c r="H25" s="283"/>
      <c r="I25" s="282">
        <f t="shared" si="0"/>
        <v>0</v>
      </c>
      <c r="J25" s="282">
        <f t="shared" si="3"/>
        <v>0</v>
      </c>
      <c r="K25" s="283"/>
      <c r="L25" s="282">
        <f t="shared" si="4"/>
        <v>0</v>
      </c>
    </row>
    <row r="26" spans="1:12" s="193" customFormat="1" ht="50.1" customHeight="1">
      <c r="A26" s="2"/>
      <c r="B26" s="2"/>
      <c r="C26" s="186" t="str">
        <f>'6 - Investissements '!C23</f>
        <v>A compléter par le candidat</v>
      </c>
      <c r="D26" s="282">
        <f>'6 - Investissements '!H23</f>
        <v>0</v>
      </c>
      <c r="E26" s="283"/>
      <c r="F26" s="282">
        <f t="shared" si="1"/>
        <v>0</v>
      </c>
      <c r="G26" s="282">
        <f t="shared" si="2"/>
        <v>0</v>
      </c>
      <c r="H26" s="283"/>
      <c r="I26" s="282">
        <f t="shared" si="0"/>
        <v>0</v>
      </c>
      <c r="J26" s="282">
        <f t="shared" si="3"/>
        <v>0</v>
      </c>
      <c r="K26" s="283"/>
      <c r="L26" s="282">
        <f t="shared" si="4"/>
        <v>0</v>
      </c>
    </row>
    <row r="27" spans="1:12" s="193" customFormat="1" ht="50.1" customHeight="1">
      <c r="A27" s="2"/>
      <c r="B27" s="2"/>
      <c r="C27" s="186" t="str">
        <f>'6 - Investissements '!C24</f>
        <v>A compléter par le candidat</v>
      </c>
      <c r="D27" s="282">
        <f>'6 - Investissements '!H24</f>
        <v>0</v>
      </c>
      <c r="E27" s="283"/>
      <c r="F27" s="282">
        <f t="shared" si="1"/>
        <v>0</v>
      </c>
      <c r="G27" s="282">
        <f t="shared" si="2"/>
        <v>0</v>
      </c>
      <c r="H27" s="283"/>
      <c r="I27" s="282">
        <f t="shared" si="0"/>
        <v>0</v>
      </c>
      <c r="J27" s="282">
        <f t="shared" si="3"/>
        <v>0</v>
      </c>
      <c r="K27" s="283"/>
      <c r="L27" s="282">
        <f t="shared" si="4"/>
        <v>0</v>
      </c>
    </row>
    <row r="28" spans="1:12" s="193" customFormat="1" ht="50.1" customHeight="1">
      <c r="A28" s="2"/>
      <c r="B28" s="2"/>
      <c r="C28" s="186" t="str">
        <f>'6 - Investissements '!C25</f>
        <v>A compléter par le candidat</v>
      </c>
      <c r="D28" s="282">
        <f>'6 - Investissements '!H25</f>
        <v>0</v>
      </c>
      <c r="E28" s="283"/>
      <c r="F28" s="282">
        <f t="shared" si="1"/>
        <v>0</v>
      </c>
      <c r="G28" s="282">
        <f t="shared" si="2"/>
        <v>0</v>
      </c>
      <c r="H28" s="283"/>
      <c r="I28" s="282">
        <f t="shared" si="0"/>
        <v>0</v>
      </c>
      <c r="J28" s="282">
        <f t="shared" si="3"/>
        <v>0</v>
      </c>
      <c r="K28" s="283"/>
      <c r="L28" s="282">
        <f t="shared" si="4"/>
        <v>0</v>
      </c>
    </row>
    <row r="29" spans="1:12" s="193" customFormat="1" ht="50.1" customHeight="1">
      <c r="A29" s="2"/>
      <c r="B29" s="2"/>
      <c r="C29" s="186" t="str">
        <f>'6 - Investissements '!C26</f>
        <v>A compléter par le candidat</v>
      </c>
      <c r="D29" s="282">
        <f>'6 - Investissements '!H26</f>
        <v>0</v>
      </c>
      <c r="E29" s="283"/>
      <c r="F29" s="282">
        <f t="shared" si="1"/>
        <v>0</v>
      </c>
      <c r="G29" s="282">
        <f t="shared" si="2"/>
        <v>0</v>
      </c>
      <c r="H29" s="283"/>
      <c r="I29" s="282">
        <f t="shared" si="0"/>
        <v>0</v>
      </c>
      <c r="J29" s="282">
        <f t="shared" si="3"/>
        <v>0</v>
      </c>
      <c r="K29" s="283"/>
      <c r="L29" s="282">
        <f t="shared" si="4"/>
        <v>0</v>
      </c>
    </row>
    <row r="30" spans="1:12" s="193" customFormat="1" ht="50.1" customHeight="1">
      <c r="A30" s="2"/>
      <c r="B30" s="2"/>
      <c r="C30" s="186" t="str">
        <f>'6 - Investissements '!C27</f>
        <v>A compléter par le candidat</v>
      </c>
      <c r="D30" s="282">
        <f>'6 - Investissements '!H27</f>
        <v>0</v>
      </c>
      <c r="E30" s="283"/>
      <c r="F30" s="282">
        <f t="shared" si="1"/>
        <v>0</v>
      </c>
      <c r="G30" s="282">
        <f t="shared" si="2"/>
        <v>0</v>
      </c>
      <c r="H30" s="283"/>
      <c r="I30" s="282">
        <f t="shared" si="0"/>
        <v>0</v>
      </c>
      <c r="J30" s="282">
        <f t="shared" si="3"/>
        <v>0</v>
      </c>
      <c r="K30" s="283"/>
      <c r="L30" s="282">
        <f t="shared" si="4"/>
        <v>0</v>
      </c>
    </row>
    <row r="31" spans="1:12" s="193" customFormat="1" ht="50.1" customHeight="1">
      <c r="A31" s="2"/>
      <c r="B31" s="2"/>
      <c r="C31" s="186" t="str">
        <f>'6 - Investissements '!C28</f>
        <v>A compléter par le candidat</v>
      </c>
      <c r="D31" s="282">
        <f>'6 - Investissements '!H28</f>
        <v>0</v>
      </c>
      <c r="E31" s="283"/>
      <c r="F31" s="282">
        <f t="shared" si="1"/>
        <v>0</v>
      </c>
      <c r="G31" s="282">
        <f t="shared" si="2"/>
        <v>0</v>
      </c>
      <c r="H31" s="283"/>
      <c r="I31" s="282">
        <f t="shared" si="0"/>
        <v>0</v>
      </c>
      <c r="J31" s="282">
        <f t="shared" si="3"/>
        <v>0</v>
      </c>
      <c r="K31" s="283"/>
      <c r="L31" s="282">
        <f t="shared" si="4"/>
        <v>0</v>
      </c>
    </row>
    <row r="32" spans="1:12" s="193" customFormat="1" ht="50.1" customHeight="1">
      <c r="A32" s="2"/>
      <c r="B32" s="2"/>
      <c r="C32" s="186" t="str">
        <f>'6 - Investissements '!C29</f>
        <v>A compléter par le candidat</v>
      </c>
      <c r="D32" s="282">
        <f>'6 - Investissements '!H29</f>
        <v>0</v>
      </c>
      <c r="E32" s="283"/>
      <c r="F32" s="282">
        <f t="shared" si="1"/>
        <v>0</v>
      </c>
      <c r="G32" s="282">
        <f t="shared" si="2"/>
        <v>0</v>
      </c>
      <c r="H32" s="283"/>
      <c r="I32" s="282">
        <f t="shared" si="0"/>
        <v>0</v>
      </c>
      <c r="J32" s="282">
        <f t="shared" si="3"/>
        <v>0</v>
      </c>
      <c r="K32" s="283"/>
      <c r="L32" s="282">
        <f t="shared" si="4"/>
        <v>0</v>
      </c>
    </row>
    <row r="33" spans="1:12" s="193" customFormat="1" ht="50.1" customHeight="1">
      <c r="A33" s="2"/>
      <c r="B33" s="2"/>
      <c r="C33" s="186" t="str">
        <f>'6 - Investissements '!C30</f>
        <v>A compléter par le candidat</v>
      </c>
      <c r="D33" s="282">
        <f>'6 - Investissements '!H30</f>
        <v>0</v>
      </c>
      <c r="E33" s="283"/>
      <c r="F33" s="282">
        <f t="shared" si="1"/>
        <v>0</v>
      </c>
      <c r="G33" s="282">
        <f t="shared" si="2"/>
        <v>0</v>
      </c>
      <c r="H33" s="283"/>
      <c r="I33" s="282">
        <f t="shared" si="0"/>
        <v>0</v>
      </c>
      <c r="J33" s="282">
        <f t="shared" si="3"/>
        <v>0</v>
      </c>
      <c r="K33" s="283"/>
      <c r="L33" s="282">
        <f t="shared" si="4"/>
        <v>0</v>
      </c>
    </row>
    <row r="34" spans="1:12" s="193" customFormat="1" ht="50.1" customHeight="1">
      <c r="A34" s="2"/>
      <c r="B34" s="2"/>
      <c r="C34" s="186" t="str">
        <f>'6 - Investissements '!C31</f>
        <v>A compléter par le candidat</v>
      </c>
      <c r="D34" s="282">
        <f>'6 - Investissements '!H31</f>
        <v>0</v>
      </c>
      <c r="E34" s="283"/>
      <c r="F34" s="282">
        <f t="shared" si="1"/>
        <v>0</v>
      </c>
      <c r="G34" s="282">
        <f t="shared" si="2"/>
        <v>0</v>
      </c>
      <c r="H34" s="283"/>
      <c r="I34" s="282">
        <f t="shared" si="0"/>
        <v>0</v>
      </c>
      <c r="J34" s="282">
        <f t="shared" si="3"/>
        <v>0</v>
      </c>
      <c r="K34" s="283"/>
      <c r="L34" s="282">
        <f t="shared" si="4"/>
        <v>0</v>
      </c>
    </row>
    <row r="35" spans="1:12" s="193" customFormat="1" ht="50.1" customHeight="1">
      <c r="A35" s="2"/>
      <c r="B35" s="2"/>
      <c r="C35" s="186" t="str">
        <f>'6 - Investissements '!C32</f>
        <v>A compléter par le candidat</v>
      </c>
      <c r="D35" s="282">
        <f>'6 - Investissements '!H32</f>
        <v>0</v>
      </c>
      <c r="E35" s="283"/>
      <c r="F35" s="282">
        <f t="shared" si="1"/>
        <v>0</v>
      </c>
      <c r="G35" s="282">
        <f t="shared" si="2"/>
        <v>0</v>
      </c>
      <c r="H35" s="283"/>
      <c r="I35" s="282">
        <f t="shared" si="0"/>
        <v>0</v>
      </c>
      <c r="J35" s="282">
        <f t="shared" si="3"/>
        <v>0</v>
      </c>
      <c r="K35" s="283"/>
      <c r="L35" s="282">
        <f t="shared" si="4"/>
        <v>0</v>
      </c>
    </row>
    <row r="36" spans="1:12" s="193" customFormat="1" ht="50.1" customHeight="1">
      <c r="A36" s="2"/>
      <c r="B36" s="2"/>
      <c r="C36" s="186" t="str">
        <f>'6 - Investissements '!C33</f>
        <v>A compléter par le candidat</v>
      </c>
      <c r="D36" s="282">
        <f>'6 - Investissements '!H33</f>
        <v>0</v>
      </c>
      <c r="E36" s="283"/>
      <c r="F36" s="282">
        <f t="shared" si="1"/>
        <v>0</v>
      </c>
      <c r="G36" s="282">
        <f t="shared" si="2"/>
        <v>0</v>
      </c>
      <c r="H36" s="283"/>
      <c r="I36" s="282">
        <f t="shared" si="0"/>
        <v>0</v>
      </c>
      <c r="J36" s="282">
        <f t="shared" si="3"/>
        <v>0</v>
      </c>
      <c r="K36" s="283"/>
      <c r="L36" s="282">
        <f t="shared" si="4"/>
        <v>0</v>
      </c>
    </row>
    <row r="37" spans="1:12" s="193" customFormat="1" ht="50.1" customHeight="1">
      <c r="A37" s="2"/>
      <c r="B37" s="2"/>
      <c r="C37" s="187" t="str">
        <f>'6 - Investissements '!C34</f>
        <v>A compléter par le candidat</v>
      </c>
      <c r="D37" s="284">
        <f>'6 - Investissements '!H34</f>
        <v>0</v>
      </c>
      <c r="E37" s="285"/>
      <c r="F37" s="286">
        <f t="shared" si="1"/>
        <v>0</v>
      </c>
      <c r="G37" s="287">
        <f t="shared" si="2"/>
        <v>0</v>
      </c>
      <c r="H37" s="285"/>
      <c r="I37" s="287">
        <f t="shared" si="0"/>
        <v>0</v>
      </c>
      <c r="J37" s="287">
        <f t="shared" si="3"/>
        <v>0</v>
      </c>
      <c r="K37" s="285"/>
      <c r="L37" s="287">
        <f t="shared" si="4"/>
        <v>0</v>
      </c>
    </row>
    <row r="38" spans="1:12">
      <c r="D38" s="288"/>
      <c r="E38" s="288"/>
      <c r="F38" s="288"/>
      <c r="G38" s="288"/>
      <c r="H38" s="288"/>
      <c r="I38" s="288"/>
      <c r="J38" s="288"/>
      <c r="K38" s="288"/>
      <c r="L38" s="288"/>
    </row>
    <row r="39" spans="1:12" ht="50.1" customHeight="1">
      <c r="C39" s="214" t="s">
        <v>222</v>
      </c>
      <c r="D39" s="280">
        <f>SUM(D16:D37)</f>
        <v>0</v>
      </c>
      <c r="E39" s="280">
        <f t="shared" ref="E39:L39" si="5">SUM(E16:E37)</f>
        <v>0</v>
      </c>
      <c r="F39" s="280">
        <f t="shared" si="5"/>
        <v>0</v>
      </c>
      <c r="G39" s="280">
        <f t="shared" si="5"/>
        <v>0</v>
      </c>
      <c r="H39" s="280">
        <f t="shared" si="5"/>
        <v>0</v>
      </c>
      <c r="I39" s="280">
        <f t="shared" si="5"/>
        <v>0</v>
      </c>
      <c r="J39" s="280">
        <f t="shared" si="5"/>
        <v>0</v>
      </c>
      <c r="K39" s="280">
        <f t="shared" si="5"/>
        <v>0</v>
      </c>
      <c r="L39" s="280">
        <f t="shared" si="5"/>
        <v>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53"/>
  <sheetViews>
    <sheetView topLeftCell="A10" zoomScale="85" zoomScaleNormal="85" zoomScaleSheetLayoutView="55" workbookViewId="0"/>
  </sheetViews>
  <sheetFormatPr baseColWidth="10" defaultColWidth="0" defaultRowHeight="15"/>
  <cols>
    <col min="1" max="2" width="1.7109375" style="6" customWidth="1"/>
    <col min="3" max="3" width="25.7109375" style="6" customWidth="1"/>
    <col min="4" max="4" width="33.5703125" style="6" customWidth="1"/>
    <col min="5" max="7" width="11.28515625" style="6" customWidth="1"/>
    <col min="8" max="8" width="0.85546875" style="6" customWidth="1"/>
    <col min="9" max="9" width="11.28515625" style="6" customWidth="1"/>
    <col min="10" max="10" width="2.85546875" style="6" customWidth="1"/>
    <col min="11" max="15" width="15.7109375" style="6" customWidth="1"/>
    <col min="16" max="161" width="15.7109375" style="6" hidden="1" customWidth="1"/>
    <col min="162" max="16384" width="11.42578125" style="6" hidden="1"/>
  </cols>
  <sheetData>
    <row r="1" spans="1:16" s="72" customFormat="1" ht="12.75"/>
    <row r="2" spans="1:16" s="72" customFormat="1">
      <c r="A2" s="58" t="s">
        <v>157</v>
      </c>
    </row>
    <row r="3" spans="1:16" s="72" customFormat="1">
      <c r="A3" s="59" t="s">
        <v>158</v>
      </c>
    </row>
    <row r="4" spans="1:16" s="72" customFormat="1">
      <c r="A4" s="59" t="str" cm="1">
        <f t="array" aca="1" ref="A4" ca="1">RIGHT(CELL("filename",A1),LEN(CELL("nomfichier",A1))-SEARCH("]",CELL("nomfichier",A1)))</f>
        <v>8 - Tableau emplois-ressources</v>
      </c>
    </row>
    <row r="5" spans="1:16" s="72" customFormat="1" ht="12.75"/>
    <row r="6" spans="1:16" s="166" customFormat="1" ht="14.45" customHeight="1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159"/>
    </row>
    <row r="7" spans="1:16" ht="18">
      <c r="A7" s="7"/>
      <c r="B7" s="95" t="str" cm="1">
        <f t="array" aca="1" ref="B7" ca="1">"Onglet " &amp; (RIGHT(CELL("filename",A1),LEN(CELL("nomfichier",A1))-SEARCH("]",CELL("nomfichier",A1))))</f>
        <v>Onglet 8 - Tableau emplois-ressources</v>
      </c>
      <c r="C7" s="98"/>
      <c r="D7" s="98"/>
      <c r="E7" s="98"/>
      <c r="F7" s="98"/>
      <c r="G7" s="98"/>
      <c r="H7" s="98"/>
      <c r="I7" s="96"/>
      <c r="J7" s="96"/>
      <c r="K7" s="96"/>
      <c r="L7" s="96"/>
      <c r="M7" s="96"/>
      <c r="N7" s="96"/>
      <c r="O7" s="96"/>
    </row>
    <row r="8" spans="1:16" ht="5.25" customHeight="1">
      <c r="A8" s="7"/>
      <c r="B8" s="25"/>
      <c r="C8" s="73"/>
      <c r="D8" s="73"/>
      <c r="E8" s="73"/>
      <c r="F8" s="73"/>
      <c r="G8" s="73"/>
      <c r="H8" s="73"/>
    </row>
    <row r="9" spans="1:16" ht="13.5" customHeight="1">
      <c r="A9" s="7"/>
      <c r="B9" s="25" t="s">
        <v>193</v>
      </c>
      <c r="C9" s="77"/>
      <c r="D9" s="77"/>
      <c r="E9" s="77"/>
      <c r="F9" s="77"/>
      <c r="G9" s="77"/>
      <c r="H9" s="77"/>
    </row>
    <row r="11" spans="1:16" ht="4.5" customHeight="1"/>
    <row r="12" spans="1:16" ht="27.6" customHeight="1">
      <c r="E12" s="199" t="s">
        <v>35</v>
      </c>
      <c r="F12" s="200" t="s">
        <v>36</v>
      </c>
      <c r="G12" s="201" t="s">
        <v>37</v>
      </c>
      <c r="I12" s="397" t="s">
        <v>40</v>
      </c>
    </row>
    <row r="13" spans="1:16" ht="27.6" customHeight="1">
      <c r="D13" s="36"/>
      <c r="E13" s="168" t="str">
        <f>'5 - Cpte GER'!D13</f>
        <v>Du 01/01/2024 au 31/12/2024</v>
      </c>
      <c r="F13" s="168" t="str">
        <f>'5 - Cpte GER'!E13</f>
        <v>Du 01/01/2025 au 31/12/2025</v>
      </c>
      <c r="G13" s="168" t="str">
        <f>'5 - Cpte GER'!F13</f>
        <v>Du 01/01/2026 au 31/12/2026</v>
      </c>
      <c r="I13" s="398"/>
    </row>
    <row r="14" spans="1:16" ht="5.0999999999999996" customHeight="1">
      <c r="C14" s="35"/>
      <c r="D14" s="35"/>
      <c r="E14" s="10"/>
      <c r="F14" s="10"/>
      <c r="G14" s="10"/>
      <c r="I14" s="10"/>
    </row>
    <row r="15" spans="1:16" s="78" customFormat="1">
      <c r="C15" s="99" t="s">
        <v>217</v>
      </c>
      <c r="D15" s="100"/>
      <c r="E15" s="101"/>
      <c r="F15" s="101"/>
      <c r="G15" s="101"/>
      <c r="H15" s="6"/>
      <c r="I15" s="101"/>
    </row>
    <row r="16" spans="1:16" s="78" customFormat="1">
      <c r="C16" s="196" t="s">
        <v>60</v>
      </c>
      <c r="D16" s="79"/>
      <c r="E16" s="289"/>
      <c r="F16" s="289"/>
      <c r="G16" s="289"/>
      <c r="H16" s="290"/>
      <c r="I16" s="291">
        <f t="shared" ref="I16:I18" si="0">SUM(E16:G16)</f>
        <v>0</v>
      </c>
    </row>
    <row r="17" spans="3:9" s="78" customFormat="1">
      <c r="C17" s="196" t="s">
        <v>48</v>
      </c>
      <c r="D17" s="79"/>
      <c r="E17" s="289"/>
      <c r="F17" s="289"/>
      <c r="G17" s="289"/>
      <c r="H17" s="290"/>
      <c r="I17" s="291">
        <f t="shared" si="0"/>
        <v>0</v>
      </c>
    </row>
    <row r="18" spans="3:9" s="78" customFormat="1">
      <c r="C18" s="196" t="s">
        <v>49</v>
      </c>
      <c r="D18" s="79"/>
      <c r="E18" s="289"/>
      <c r="F18" s="289"/>
      <c r="G18" s="289"/>
      <c r="H18" s="290"/>
      <c r="I18" s="291">
        <f t="shared" si="0"/>
        <v>0</v>
      </c>
    </row>
    <row r="19" spans="3:9" s="78" customFormat="1">
      <c r="C19" s="196" t="s">
        <v>50</v>
      </c>
      <c r="D19" s="79"/>
      <c r="E19" s="289"/>
      <c r="F19" s="289"/>
      <c r="G19" s="289"/>
      <c r="H19" s="290"/>
      <c r="I19" s="291">
        <f>SUM(E19:G19)</f>
        <v>0</v>
      </c>
    </row>
    <row r="20" spans="3:9" s="78" customFormat="1">
      <c r="C20" s="80" t="s">
        <v>51</v>
      </c>
      <c r="D20" s="81"/>
      <c r="E20" s="276">
        <f>SUM(E16:E19)</f>
        <v>0</v>
      </c>
      <c r="F20" s="276">
        <f>SUM(F16:F19)</f>
        <v>0</v>
      </c>
      <c r="G20" s="276">
        <f>SUM(G16:G19)</f>
        <v>0</v>
      </c>
      <c r="H20" s="290"/>
      <c r="I20" s="276">
        <f>SUM(I16:I19)</f>
        <v>0</v>
      </c>
    </row>
    <row r="21" spans="3:9" s="78" customFormat="1" ht="5.0999999999999996" customHeight="1">
      <c r="C21" s="82"/>
      <c r="D21" s="82"/>
      <c r="E21" s="292"/>
      <c r="F21" s="292"/>
      <c r="G21" s="292"/>
      <c r="H21" s="290"/>
      <c r="I21" s="292"/>
    </row>
    <row r="22" spans="3:9" s="78" customFormat="1">
      <c r="C22" s="99" t="s">
        <v>216</v>
      </c>
      <c r="D22" s="100"/>
      <c r="E22" s="293"/>
      <c r="F22" s="293"/>
      <c r="G22" s="293"/>
      <c r="H22" s="290"/>
      <c r="I22" s="293"/>
    </row>
    <row r="23" spans="3:9" s="78" customFormat="1">
      <c r="C23" s="196" t="s">
        <v>52</v>
      </c>
      <c r="D23" s="79"/>
      <c r="E23" s="289"/>
      <c r="F23" s="289"/>
      <c r="G23" s="289"/>
      <c r="H23" s="290"/>
      <c r="I23" s="291">
        <f>SUM(E23:G23)</f>
        <v>0</v>
      </c>
    </row>
    <row r="24" spans="3:9" s="78" customFormat="1">
      <c r="C24" s="196" t="s">
        <v>213</v>
      </c>
      <c r="D24" s="79"/>
      <c r="E24" s="294">
        <f>E25+E28+E31</f>
        <v>0</v>
      </c>
      <c r="F24" s="294">
        <f t="shared" ref="F24" si="1">F25+F28+F31</f>
        <v>0</v>
      </c>
      <c r="G24" s="294">
        <f t="shared" ref="G24" si="2">G25+G28+G31</f>
        <v>0</v>
      </c>
      <c r="H24" s="290"/>
      <c r="I24" s="295">
        <f>SUM(I25,I28,I31)</f>
        <v>0</v>
      </c>
    </row>
    <row r="25" spans="3:9" ht="14.45" customHeight="1">
      <c r="C25" s="202" t="s">
        <v>205</v>
      </c>
      <c r="D25" s="203"/>
      <c r="E25" s="296"/>
      <c r="F25" s="296"/>
      <c r="G25" s="296"/>
      <c r="H25" s="290"/>
      <c r="I25" s="297">
        <f t="shared" ref="I25" si="3">SUM(E25:G25)</f>
        <v>0</v>
      </c>
    </row>
    <row r="26" spans="3:9" ht="14.45" customHeight="1">
      <c r="C26" s="208" t="s">
        <v>215</v>
      </c>
      <c r="D26" s="206"/>
      <c r="E26" s="298"/>
      <c r="F26" s="298"/>
      <c r="G26" s="299"/>
      <c r="H26" s="290"/>
      <c r="I26" s="297"/>
    </row>
    <row r="27" spans="3:9" ht="14.45" customHeight="1">
      <c r="C27" s="209" t="s">
        <v>214</v>
      </c>
      <c r="D27" s="207"/>
      <c r="E27" s="300"/>
      <c r="F27" s="300"/>
      <c r="G27" s="301"/>
      <c r="H27" s="290"/>
      <c r="I27" s="302"/>
    </row>
    <row r="28" spans="3:9" s="78" customFormat="1">
      <c r="C28" s="204" t="s">
        <v>206</v>
      </c>
      <c r="D28" s="205"/>
      <c r="E28" s="273"/>
      <c r="F28" s="273"/>
      <c r="G28" s="273"/>
      <c r="H28" s="290"/>
      <c r="I28" s="302">
        <f t="shared" ref="I28:I31" si="4">SUM(E28:G28)</f>
        <v>0</v>
      </c>
    </row>
    <row r="29" spans="3:9" s="78" customFormat="1">
      <c r="C29" s="208" t="s">
        <v>215</v>
      </c>
      <c r="D29" s="206"/>
      <c r="E29" s="298"/>
      <c r="F29" s="298"/>
      <c r="G29" s="299"/>
      <c r="H29" s="290"/>
      <c r="I29" s="297"/>
    </row>
    <row r="30" spans="3:9" s="78" customFormat="1">
      <c r="C30" s="209" t="s">
        <v>214</v>
      </c>
      <c r="D30" s="207"/>
      <c r="E30" s="300"/>
      <c r="F30" s="300"/>
      <c r="G30" s="301"/>
      <c r="H30" s="290"/>
      <c r="I30" s="302"/>
    </row>
    <row r="31" spans="3:9" s="78" customFormat="1">
      <c r="C31" s="195" t="s">
        <v>207</v>
      </c>
      <c r="D31" s="79"/>
      <c r="E31" s="289"/>
      <c r="F31" s="289"/>
      <c r="G31" s="289"/>
      <c r="H31" s="290"/>
      <c r="I31" s="303">
        <f t="shared" si="4"/>
        <v>0</v>
      </c>
    </row>
    <row r="32" spans="3:9" s="78" customFormat="1">
      <c r="C32" s="208" t="s">
        <v>215</v>
      </c>
      <c r="D32" s="206"/>
      <c r="E32" s="298"/>
      <c r="F32" s="298"/>
      <c r="G32" s="299"/>
      <c r="H32" s="290"/>
      <c r="I32" s="297"/>
    </row>
    <row r="33" spans="3:9" s="78" customFormat="1">
      <c r="C33" s="209" t="s">
        <v>214</v>
      </c>
      <c r="D33" s="207"/>
      <c r="E33" s="300"/>
      <c r="F33" s="300"/>
      <c r="G33" s="301"/>
      <c r="H33" s="290"/>
      <c r="I33" s="302"/>
    </row>
    <row r="34" spans="3:9" s="78" customFormat="1">
      <c r="C34" s="196" t="s">
        <v>212</v>
      </c>
      <c r="D34" s="79"/>
      <c r="E34" s="294">
        <f>E35+E38+E41</f>
        <v>0</v>
      </c>
      <c r="F34" s="294">
        <f t="shared" ref="F34:G34" si="5">F35+F38+F41</f>
        <v>0</v>
      </c>
      <c r="G34" s="294">
        <f t="shared" si="5"/>
        <v>0</v>
      </c>
      <c r="H34" s="290"/>
      <c r="I34" s="295">
        <f>SUM(I35,I38,I41)</f>
        <v>0</v>
      </c>
    </row>
    <row r="35" spans="3:9" s="78" customFormat="1">
      <c r="C35" s="195" t="s">
        <v>208</v>
      </c>
      <c r="D35" s="79"/>
      <c r="E35" s="289"/>
      <c r="F35" s="289"/>
      <c r="G35" s="289"/>
      <c r="H35" s="290"/>
      <c r="I35" s="303">
        <f>SUM(E35:G35)</f>
        <v>0</v>
      </c>
    </row>
    <row r="36" spans="3:9" s="78" customFormat="1">
      <c r="C36" s="208" t="s">
        <v>215</v>
      </c>
      <c r="D36" s="206"/>
      <c r="E36" s="298"/>
      <c r="F36" s="298"/>
      <c r="G36" s="299"/>
      <c r="H36" s="290"/>
      <c r="I36" s="297"/>
    </row>
    <row r="37" spans="3:9" s="78" customFormat="1">
      <c r="C37" s="209" t="s">
        <v>214</v>
      </c>
      <c r="D37" s="207"/>
      <c r="E37" s="300"/>
      <c r="F37" s="300"/>
      <c r="G37" s="301"/>
      <c r="H37" s="290"/>
      <c r="I37" s="302"/>
    </row>
    <row r="38" spans="3:9" s="78" customFormat="1">
      <c r="C38" s="195" t="s">
        <v>209</v>
      </c>
      <c r="D38" s="79"/>
      <c r="E38" s="289"/>
      <c r="F38" s="289"/>
      <c r="G38" s="289"/>
      <c r="H38" s="290"/>
      <c r="I38" s="303">
        <f>SUM(E38:G38)</f>
        <v>0</v>
      </c>
    </row>
    <row r="39" spans="3:9" s="78" customFormat="1">
      <c r="C39" s="208" t="s">
        <v>215</v>
      </c>
      <c r="D39" s="206"/>
      <c r="E39" s="298"/>
      <c r="F39" s="298"/>
      <c r="G39" s="299"/>
      <c r="H39" s="290"/>
      <c r="I39" s="297"/>
    </row>
    <row r="40" spans="3:9" s="78" customFormat="1">
      <c r="C40" s="209" t="s">
        <v>214</v>
      </c>
      <c r="D40" s="207"/>
      <c r="E40" s="300"/>
      <c r="F40" s="300"/>
      <c r="G40" s="301"/>
      <c r="H40" s="290"/>
      <c r="I40" s="302"/>
    </row>
    <row r="41" spans="3:9" s="78" customFormat="1">
      <c r="C41" s="195" t="s">
        <v>210</v>
      </c>
      <c r="D41" s="79"/>
      <c r="E41" s="289"/>
      <c r="F41" s="289"/>
      <c r="G41" s="289"/>
      <c r="H41" s="290"/>
      <c r="I41" s="303">
        <f>SUM(E41:G41)</f>
        <v>0</v>
      </c>
    </row>
    <row r="42" spans="3:9" s="78" customFormat="1">
      <c r="C42" s="208" t="s">
        <v>215</v>
      </c>
      <c r="D42" s="206"/>
      <c r="E42" s="298"/>
      <c r="F42" s="298"/>
      <c r="G42" s="299"/>
      <c r="H42" s="290"/>
      <c r="I42" s="297"/>
    </row>
    <row r="43" spans="3:9" s="78" customFormat="1">
      <c r="C43" s="209" t="s">
        <v>214</v>
      </c>
      <c r="D43" s="207"/>
      <c r="E43" s="300"/>
      <c r="F43" s="300"/>
      <c r="G43" s="301"/>
      <c r="H43" s="290"/>
      <c r="I43" s="302"/>
    </row>
    <row r="44" spans="3:9" s="78" customFormat="1">
      <c r="C44" s="196" t="s">
        <v>82</v>
      </c>
      <c r="D44" s="79"/>
      <c r="E44" s="289"/>
      <c r="F44" s="289"/>
      <c r="G44" s="289"/>
      <c r="H44" s="290"/>
      <c r="I44" s="291">
        <f>SUM(E44:G44)</f>
        <v>0</v>
      </c>
    </row>
    <row r="45" spans="3:9" s="78" customFormat="1">
      <c r="C45" s="196" t="s">
        <v>53</v>
      </c>
      <c r="D45" s="79"/>
      <c r="E45" s="289"/>
      <c r="F45" s="289"/>
      <c r="G45" s="289"/>
      <c r="H45" s="290"/>
      <c r="I45" s="291">
        <f>SUM(E45:G45)</f>
        <v>0</v>
      </c>
    </row>
    <row r="46" spans="3:9" s="78" customFormat="1">
      <c r="C46" s="196" t="s">
        <v>54</v>
      </c>
      <c r="D46" s="79"/>
      <c r="E46" s="289"/>
      <c r="F46" s="289"/>
      <c r="G46" s="289"/>
      <c r="H46" s="290"/>
      <c r="I46" s="291">
        <f>SUM(E46:G46)</f>
        <v>0</v>
      </c>
    </row>
    <row r="47" spans="3:9" s="78" customFormat="1">
      <c r="C47" s="80" t="s">
        <v>55</v>
      </c>
      <c r="D47" s="81"/>
      <c r="E47" s="276">
        <f>SUM(E44:E46,E34,E23:E24)</f>
        <v>0</v>
      </c>
      <c r="F47" s="276">
        <f t="shared" ref="F47:I47" si="6">SUM(F44:F46,F34,F23:F24)</f>
        <v>0</v>
      </c>
      <c r="G47" s="276">
        <f t="shared" si="6"/>
        <v>0</v>
      </c>
      <c r="H47" s="290"/>
      <c r="I47" s="276">
        <f t="shared" si="6"/>
        <v>0</v>
      </c>
    </row>
    <row r="48" spans="3:9" s="78" customFormat="1" ht="5.0999999999999996" customHeight="1">
      <c r="C48" s="197"/>
      <c r="D48" s="197"/>
      <c r="E48" s="198"/>
      <c r="F48" s="198"/>
      <c r="G48" s="198"/>
      <c r="H48" s="6"/>
      <c r="I48" s="198"/>
    </row>
    <row r="49" spans="3:9" s="78" customFormat="1" ht="5.0999999999999996" customHeight="1">
      <c r="C49" s="220"/>
      <c r="D49" s="220"/>
      <c r="E49" s="221"/>
      <c r="F49" s="221"/>
      <c r="G49" s="221"/>
      <c r="H49" s="6"/>
      <c r="I49" s="221"/>
    </row>
    <row r="50" spans="3:9" s="78" customFormat="1" ht="5.0999999999999996" customHeight="1">
      <c r="C50" s="220"/>
      <c r="D50" s="220"/>
      <c r="E50" s="221"/>
      <c r="F50" s="221"/>
      <c r="G50" s="221"/>
      <c r="H50" s="6"/>
      <c r="I50" s="221"/>
    </row>
    <row r="51" spans="3:9" ht="24.95" customHeight="1">
      <c r="C51" s="210" t="s">
        <v>56</v>
      </c>
      <c r="D51" s="219"/>
      <c r="E51" s="219"/>
      <c r="F51" s="219"/>
      <c r="G51" s="219"/>
      <c r="H51" s="219"/>
      <c r="I51" s="219"/>
    </row>
    <row r="52" spans="3:9" ht="24.95" customHeight="1">
      <c r="C52" s="210" t="s">
        <v>211</v>
      </c>
    </row>
    <row r="53" spans="3:9" ht="24.95" customHeight="1">
      <c r="C53" s="210" t="s">
        <v>225</v>
      </c>
    </row>
  </sheetData>
  <mergeCells count="1">
    <mergeCell ref="I12:I13"/>
  </mergeCells>
  <phoneticPr fontId="29" type="noConversion"/>
  <pageMargins left="0.23622047244094491" right="0.23622047244094491" top="0.74803149606299213" bottom="0.74803149606299213" header="0.31496062992125984" footer="0.31496062992125984"/>
  <pageSetup paperSize="8" orientation="landscape" r:id="rId1"/>
  <headerFooter>
    <oddHeader>&amp;LVille de Lille&amp;CCompte d'Exploitation Prévisionnel&amp;RDSP  - Lille Grand Palais</oddHeader>
    <oddFooter>&amp;R&amp;P / &amp;N</oddFooter>
  </headerFooter>
  <ignoredErrors>
    <ignoredError sqref="I24" formula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107"/>
  <sheetViews>
    <sheetView showGridLines="0" topLeftCell="A16" zoomScaleNormal="100" workbookViewId="0">
      <selection activeCell="C15" sqref="C15"/>
    </sheetView>
  </sheetViews>
  <sheetFormatPr baseColWidth="10" defaultColWidth="0" defaultRowHeight="12.75"/>
  <cols>
    <col min="1" max="2" width="1.7109375" style="42" customWidth="1"/>
    <col min="3" max="3" width="60.5703125" style="42" customWidth="1"/>
    <col min="4" max="8" width="11.5703125" style="42" customWidth="1"/>
    <col min="9" max="13" width="10.85546875" customWidth="1"/>
    <col min="14" max="18" width="10.85546875" hidden="1" customWidth="1"/>
    <col min="19" max="161" width="0" hidden="1" customWidth="1"/>
    <col min="162" max="16384" width="10.85546875" hidden="1"/>
  </cols>
  <sheetData>
    <row r="1" spans="1:13" s="72" customFormat="1"/>
    <row r="2" spans="1:13" s="72" customFormat="1" ht="15">
      <c r="A2" s="58" t="s">
        <v>157</v>
      </c>
      <c r="B2" s="58"/>
    </row>
    <row r="3" spans="1:13" s="72" customFormat="1" ht="15">
      <c r="A3" s="59" t="s">
        <v>158</v>
      </c>
      <c r="B3" s="59"/>
    </row>
    <row r="4" spans="1:13" s="72" customFormat="1" ht="15">
      <c r="A4" s="59" t="str" cm="1">
        <f t="array" aca="1" ref="A4" ca="1">RIGHT(CELL("filename",A1),LEN(CELL("nomfichier",A1))-SEARCH("]",CELL("nomfichier",A1)))</f>
        <v>9 - Etats financiers</v>
      </c>
      <c r="B4" s="59"/>
    </row>
    <row r="5" spans="1:13" s="72" customFormat="1"/>
    <row r="6" spans="1:13" ht="12.6" customHeight="1">
      <c r="A6" s="40"/>
      <c r="B6" s="40"/>
      <c r="C6" s="40"/>
      <c r="D6" s="40"/>
      <c r="E6" s="40"/>
      <c r="F6" s="40"/>
      <c r="G6" s="40"/>
      <c r="H6" s="40"/>
    </row>
    <row r="7" spans="1:13" s="6" customFormat="1" ht="18" customHeight="1">
      <c r="A7" s="7"/>
      <c r="B7" s="95" t="str" cm="1">
        <f t="array" aca="1" ref="B7" ca="1">"Onglet " &amp; (RIGHT(CELL("filename",A1),LEN(CELL("nomfichier",A1))-SEARCH("]",CELL("nomfichier",A1))))</f>
        <v>Onglet 9 - Etats financiers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13" ht="5.25" customHeight="1">
      <c r="I8" s="42"/>
      <c r="J8" s="42"/>
      <c r="K8" s="42"/>
      <c r="L8" s="42"/>
      <c r="M8" s="42"/>
    </row>
    <row r="9" spans="1:13" ht="14.25">
      <c r="B9" s="25" t="s">
        <v>193</v>
      </c>
      <c r="I9" s="42"/>
      <c r="J9" s="42"/>
      <c r="K9" s="42"/>
      <c r="L9" s="42"/>
      <c r="M9" s="42"/>
    </row>
    <row r="10" spans="1:13">
      <c r="I10" s="42"/>
      <c r="J10" s="42"/>
      <c r="K10" s="42"/>
      <c r="L10" s="42"/>
      <c r="M10" s="42"/>
    </row>
    <row r="11" spans="1:13">
      <c r="A11" s="83" t="s">
        <v>151</v>
      </c>
      <c r="B11" s="83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</row>
    <row r="12" spans="1:13">
      <c r="A12" s="46"/>
      <c r="B12" s="46"/>
      <c r="C12" s="47"/>
      <c r="D12" s="48"/>
      <c r="E12" s="49"/>
      <c r="F12" s="48"/>
      <c r="G12" s="49"/>
      <c r="H12" s="49"/>
    </row>
    <row r="13" spans="1:13">
      <c r="A13" s="50"/>
      <c r="B13" s="50"/>
      <c r="C13" s="50"/>
      <c r="D13" s="50"/>
      <c r="E13" s="51"/>
      <c r="F13" s="50"/>
      <c r="G13" s="50"/>
      <c r="H13" s="50"/>
    </row>
    <row r="14" spans="1:13">
      <c r="A14" s="50"/>
      <c r="B14" s="50"/>
      <c r="C14" s="52"/>
      <c r="D14" s="52"/>
      <c r="E14" s="52"/>
      <c r="F14" s="97" t="s">
        <v>35</v>
      </c>
      <c r="G14" s="97" t="s">
        <v>36</v>
      </c>
      <c r="H14" s="97" t="s">
        <v>37</v>
      </c>
    </row>
    <row r="15" spans="1:13" ht="30" customHeight="1">
      <c r="A15" s="50"/>
      <c r="B15" s="50"/>
      <c r="C15" s="52"/>
      <c r="D15" s="52"/>
      <c r="E15" s="52"/>
      <c r="F15" s="168" t="str">
        <f>'8 - Tableau emplois-ressources'!E13</f>
        <v>Du 01/01/2024 au 31/12/2024</v>
      </c>
      <c r="G15" s="168" t="str">
        <f>'8 - Tableau emplois-ressources'!F13</f>
        <v>Du 01/01/2025 au 31/12/2025</v>
      </c>
      <c r="H15" s="168" t="str">
        <f>'8 - Tableau emplois-ressources'!G13</f>
        <v>Du 01/01/2026 au 31/12/2026</v>
      </c>
    </row>
    <row r="16" spans="1:13">
      <c r="A16" s="50"/>
      <c r="B16" s="50"/>
      <c r="C16" s="50"/>
      <c r="D16" s="50"/>
      <c r="E16" s="50"/>
      <c r="F16" s="50"/>
      <c r="G16" s="50"/>
      <c r="H16" s="50"/>
    </row>
    <row r="17" spans="1:8" s="2" customFormat="1">
      <c r="A17" s="50"/>
      <c r="B17" s="222"/>
      <c r="C17" s="84" t="s">
        <v>104</v>
      </c>
      <c r="D17" s="85"/>
      <c r="E17" s="85"/>
      <c r="F17" s="85"/>
      <c r="G17" s="85"/>
      <c r="H17" s="85"/>
    </row>
    <row r="18" spans="1:8" s="2" customFormat="1">
      <c r="A18" s="50"/>
      <c r="B18" s="223"/>
      <c r="C18" s="224" t="s">
        <v>105</v>
      </c>
      <c r="D18" s="304">
        <f>SUM(F18:H18)</f>
        <v>0</v>
      </c>
      <c r="E18" s="305"/>
      <c r="F18" s="306"/>
      <c r="G18" s="307"/>
      <c r="H18" s="308"/>
    </row>
    <row r="19" spans="1:8" s="2" customFormat="1">
      <c r="A19" s="50"/>
      <c r="B19" s="223"/>
      <c r="C19" s="225" t="s">
        <v>106</v>
      </c>
      <c r="D19" s="309">
        <f t="shared" ref="D19:D25" si="0">SUM(F19:H19)</f>
        <v>0</v>
      </c>
      <c r="E19" s="305"/>
      <c r="F19" s="310"/>
      <c r="G19" s="311"/>
      <c r="H19" s="312"/>
    </row>
    <row r="20" spans="1:8" s="2" customFormat="1">
      <c r="A20" s="50"/>
      <c r="B20" s="223"/>
      <c r="C20" s="225" t="s">
        <v>107</v>
      </c>
      <c r="D20" s="309">
        <f t="shared" si="0"/>
        <v>0</v>
      </c>
      <c r="E20" s="305"/>
      <c r="F20" s="310"/>
      <c r="G20" s="311"/>
      <c r="H20" s="312"/>
    </row>
    <row r="21" spans="1:8" s="2" customFormat="1">
      <c r="A21" s="50"/>
      <c r="B21" s="223"/>
      <c r="C21" s="383" t="s">
        <v>108</v>
      </c>
      <c r="D21" s="309">
        <f t="shared" si="0"/>
        <v>0</v>
      </c>
      <c r="E21" s="305"/>
      <c r="F21" s="310"/>
      <c r="G21" s="311"/>
      <c r="H21" s="312"/>
    </row>
    <row r="22" spans="1:8" s="2" customFormat="1">
      <c r="A22" s="50"/>
      <c r="B22" s="223"/>
      <c r="C22" s="226" t="s">
        <v>109</v>
      </c>
      <c r="D22" s="313">
        <f t="shared" si="0"/>
        <v>0</v>
      </c>
      <c r="E22" s="305"/>
      <c r="F22" s="310"/>
      <c r="G22" s="311"/>
      <c r="H22" s="312"/>
    </row>
    <row r="23" spans="1:8" s="2" customFormat="1">
      <c r="A23" s="50"/>
      <c r="B23" s="222"/>
      <c r="C23" s="226" t="s">
        <v>110</v>
      </c>
      <c r="D23" s="313">
        <f t="shared" si="0"/>
        <v>0</v>
      </c>
      <c r="E23" s="305"/>
      <c r="F23" s="310"/>
      <c r="G23" s="311"/>
      <c r="H23" s="312"/>
    </row>
    <row r="24" spans="1:8" s="2" customFormat="1">
      <c r="A24" s="222"/>
      <c r="B24" s="222"/>
      <c r="C24" s="227" t="s">
        <v>111</v>
      </c>
      <c r="D24" s="313">
        <f t="shared" si="0"/>
        <v>0</v>
      </c>
      <c r="E24" s="305"/>
      <c r="F24" s="314"/>
      <c r="G24" s="315"/>
      <c r="H24" s="316"/>
    </row>
    <row r="25" spans="1:8" s="2" customFormat="1">
      <c r="A25" s="222"/>
      <c r="B25" s="222"/>
      <c r="C25" s="228" t="s">
        <v>112</v>
      </c>
      <c r="D25" s="317">
        <f t="shared" si="0"/>
        <v>0</v>
      </c>
      <c r="E25" s="318"/>
      <c r="F25" s="319">
        <f t="shared" ref="F25:H25" si="1">SUM(F18:F24)</f>
        <v>0</v>
      </c>
      <c r="G25" s="320">
        <f t="shared" si="1"/>
        <v>0</v>
      </c>
      <c r="H25" s="321">
        <f t="shared" si="1"/>
        <v>0</v>
      </c>
    </row>
    <row r="26" spans="1:8" s="2" customFormat="1">
      <c r="A26" s="222"/>
      <c r="B26" s="222"/>
      <c r="C26" s="229"/>
      <c r="D26" s="322"/>
      <c r="E26" s="323"/>
      <c r="F26" s="322"/>
      <c r="G26" s="322"/>
      <c r="H26" s="322"/>
    </row>
    <row r="27" spans="1:8" s="2" customFormat="1">
      <c r="A27" s="222"/>
      <c r="B27" s="222"/>
      <c r="C27" s="84" t="s">
        <v>113</v>
      </c>
      <c r="D27" s="324"/>
      <c r="E27" s="324"/>
      <c r="F27" s="324"/>
      <c r="G27" s="324"/>
      <c r="H27" s="324"/>
    </row>
    <row r="28" spans="1:8" s="2" customFormat="1">
      <c r="A28" s="222"/>
      <c r="B28" s="222"/>
      <c r="C28" s="224" t="s">
        <v>114</v>
      </c>
      <c r="D28" s="325">
        <f t="shared" ref="D28:D39" si="2">SUM(F28:H28)</f>
        <v>0</v>
      </c>
      <c r="E28" s="318"/>
      <c r="F28" s="306"/>
      <c r="G28" s="307"/>
      <c r="H28" s="308"/>
    </row>
    <row r="29" spans="1:8" s="2" customFormat="1">
      <c r="A29" s="222"/>
      <c r="B29" s="222"/>
      <c r="C29" s="225" t="s">
        <v>115</v>
      </c>
      <c r="D29" s="325">
        <f t="shared" si="2"/>
        <v>0</v>
      </c>
      <c r="E29" s="305"/>
      <c r="F29" s="310"/>
      <c r="G29" s="311"/>
      <c r="H29" s="312"/>
    </row>
    <row r="30" spans="1:8" s="2" customFormat="1">
      <c r="A30" s="222"/>
      <c r="B30" s="222"/>
      <c r="C30" s="225" t="s">
        <v>116</v>
      </c>
      <c r="D30" s="313">
        <f t="shared" si="2"/>
        <v>0</v>
      </c>
      <c r="E30" s="305"/>
      <c r="F30" s="310"/>
      <c r="G30" s="311"/>
      <c r="H30" s="312"/>
    </row>
    <row r="31" spans="1:8" s="2" customFormat="1">
      <c r="A31" s="222"/>
      <c r="B31" s="222"/>
      <c r="C31" s="225" t="s">
        <v>117</v>
      </c>
      <c r="D31" s="313">
        <f t="shared" si="2"/>
        <v>0</v>
      </c>
      <c r="E31" s="305"/>
      <c r="F31" s="310"/>
      <c r="G31" s="311"/>
      <c r="H31" s="312"/>
    </row>
    <row r="32" spans="1:8" s="2" customFormat="1">
      <c r="A32" s="222"/>
      <c r="B32" s="222"/>
      <c r="C32" s="225" t="s">
        <v>227</v>
      </c>
      <c r="D32" s="313">
        <f t="shared" si="2"/>
        <v>0</v>
      </c>
      <c r="E32" s="305"/>
      <c r="F32" s="310"/>
      <c r="G32" s="311"/>
      <c r="H32" s="312"/>
    </row>
    <row r="33" spans="1:8" s="2" customFormat="1">
      <c r="A33" s="222"/>
      <c r="B33" s="222"/>
      <c r="C33" s="225" t="s">
        <v>118</v>
      </c>
      <c r="D33" s="313">
        <f t="shared" si="2"/>
        <v>0</v>
      </c>
      <c r="E33" s="305"/>
      <c r="F33" s="310"/>
      <c r="G33" s="311"/>
      <c r="H33" s="312"/>
    </row>
    <row r="34" spans="1:8" s="2" customFormat="1">
      <c r="A34" s="222"/>
      <c r="B34" s="222"/>
      <c r="C34" s="225" t="s">
        <v>119</v>
      </c>
      <c r="D34" s="313">
        <f t="shared" si="2"/>
        <v>0</v>
      </c>
      <c r="E34" s="305"/>
      <c r="F34" s="310"/>
      <c r="G34" s="311"/>
      <c r="H34" s="312"/>
    </row>
    <row r="35" spans="1:8" s="2" customFormat="1">
      <c r="A35" s="222"/>
      <c r="B35" s="222"/>
      <c r="C35" s="225" t="s">
        <v>120</v>
      </c>
      <c r="D35" s="313">
        <f t="shared" si="2"/>
        <v>0</v>
      </c>
      <c r="E35" s="305"/>
      <c r="F35" s="310"/>
      <c r="G35" s="311"/>
      <c r="H35" s="312"/>
    </row>
    <row r="36" spans="1:8" s="2" customFormat="1">
      <c r="A36" s="222"/>
      <c r="B36" s="222"/>
      <c r="C36" s="225" t="s">
        <v>121</v>
      </c>
      <c r="D36" s="326">
        <f t="shared" si="2"/>
        <v>0</v>
      </c>
      <c r="E36" s="305"/>
      <c r="F36" s="310"/>
      <c r="G36" s="311"/>
      <c r="H36" s="312"/>
    </row>
    <row r="37" spans="1:8" s="2" customFormat="1">
      <c r="A37" s="222"/>
      <c r="B37" s="222"/>
      <c r="C37" s="230" t="s">
        <v>122</v>
      </c>
      <c r="D37" s="326">
        <f t="shared" si="2"/>
        <v>0</v>
      </c>
      <c r="E37" s="305"/>
      <c r="F37" s="310"/>
      <c r="G37" s="311"/>
      <c r="H37" s="312"/>
    </row>
    <row r="38" spans="1:8" s="2" customFormat="1">
      <c r="A38" s="222"/>
      <c r="B38" s="222"/>
      <c r="C38" s="231" t="s">
        <v>20</v>
      </c>
      <c r="D38" s="326">
        <f t="shared" si="2"/>
        <v>0</v>
      </c>
      <c r="E38" s="305"/>
      <c r="F38" s="310"/>
      <c r="G38" s="311"/>
      <c r="H38" s="312"/>
    </row>
    <row r="39" spans="1:8" s="2" customFormat="1">
      <c r="A39" s="222"/>
      <c r="B39" s="222"/>
      <c r="C39" s="228" t="s">
        <v>123</v>
      </c>
      <c r="D39" s="317">
        <f t="shared" si="2"/>
        <v>0</v>
      </c>
      <c r="E39" s="318"/>
      <c r="F39" s="319">
        <f>SUM(F28:F38)</f>
        <v>0</v>
      </c>
      <c r="G39" s="320">
        <f>SUM(G28:G38)</f>
        <v>0</v>
      </c>
      <c r="H39" s="321">
        <f t="shared" ref="H39" si="3">SUM(H28:H38)</f>
        <v>0</v>
      </c>
    </row>
    <row r="40" spans="1:8" s="2" customFormat="1">
      <c r="A40" s="222"/>
      <c r="B40" s="222"/>
      <c r="C40" s="232"/>
      <c r="D40" s="327"/>
      <c r="E40" s="323"/>
      <c r="F40" s="328"/>
      <c r="G40" s="328"/>
      <c r="H40" s="328"/>
    </row>
    <row r="41" spans="1:8" s="2" customFormat="1">
      <c r="A41" s="233" t="s">
        <v>124</v>
      </c>
      <c r="B41" s="233"/>
      <c r="C41" s="233"/>
      <c r="D41" s="329"/>
      <c r="E41" s="318"/>
      <c r="F41" s="330">
        <f>F25-F39</f>
        <v>0</v>
      </c>
      <c r="G41" s="331">
        <f t="shared" ref="G41:H41" si="4">G25-G39</f>
        <v>0</v>
      </c>
      <c r="H41" s="332">
        <f t="shared" si="4"/>
        <v>0</v>
      </c>
    </row>
    <row r="42" spans="1:8" s="2" customFormat="1">
      <c r="A42" s="222"/>
      <c r="B42" s="222"/>
      <c r="C42" s="234"/>
      <c r="D42" s="333"/>
      <c r="E42" s="334"/>
      <c r="F42" s="333"/>
      <c r="G42" s="333"/>
      <c r="H42" s="333"/>
    </row>
    <row r="43" spans="1:8" s="2" customFormat="1">
      <c r="A43" s="222"/>
      <c r="B43" s="222"/>
      <c r="C43" s="84" t="s">
        <v>125</v>
      </c>
      <c r="D43" s="324"/>
      <c r="E43" s="324"/>
      <c r="F43" s="324"/>
      <c r="G43" s="324"/>
      <c r="H43" s="324"/>
    </row>
    <row r="44" spans="1:8" s="2" customFormat="1">
      <c r="A44" s="222"/>
      <c r="B44" s="222"/>
      <c r="C44" s="228" t="s">
        <v>126</v>
      </c>
      <c r="D44" s="317">
        <f t="shared" ref="D44" si="5">SUM(F44:H44)</f>
        <v>0</v>
      </c>
      <c r="E44" s="305"/>
      <c r="F44" s="335"/>
      <c r="G44" s="336"/>
      <c r="H44" s="337"/>
    </row>
    <row r="45" spans="1:8" s="2" customFormat="1">
      <c r="A45" s="222"/>
      <c r="B45" s="222"/>
      <c r="C45" s="86"/>
      <c r="D45" s="338"/>
      <c r="E45" s="305"/>
      <c r="F45" s="339"/>
      <c r="G45" s="339"/>
      <c r="H45" s="339"/>
    </row>
    <row r="46" spans="1:8" s="2" customFormat="1">
      <c r="A46" s="222"/>
      <c r="B46" s="222"/>
      <c r="C46" s="84" t="s">
        <v>127</v>
      </c>
      <c r="D46" s="324"/>
      <c r="E46" s="324"/>
      <c r="F46" s="324"/>
      <c r="G46" s="324"/>
      <c r="H46" s="324"/>
    </row>
    <row r="47" spans="1:8" s="2" customFormat="1">
      <c r="A47" s="222"/>
      <c r="B47" s="222"/>
      <c r="C47" s="228" t="s">
        <v>128</v>
      </c>
      <c r="D47" s="317">
        <f t="shared" ref="D47" si="6">SUM(F47:H47)</f>
        <v>0</v>
      </c>
      <c r="E47" s="305"/>
      <c r="F47" s="335"/>
      <c r="G47" s="336"/>
      <c r="H47" s="337"/>
    </row>
    <row r="48" spans="1:8" s="2" customFormat="1">
      <c r="A48" s="222"/>
      <c r="B48" s="222"/>
      <c r="C48" s="222"/>
      <c r="D48" s="340"/>
      <c r="E48" s="340"/>
      <c r="F48" s="328"/>
      <c r="G48" s="328"/>
      <c r="H48" s="328"/>
    </row>
    <row r="49" spans="1:8" s="2" customFormat="1">
      <c r="A49" s="233" t="s">
        <v>129</v>
      </c>
      <c r="B49" s="233"/>
      <c r="C49" s="233"/>
      <c r="D49" s="329"/>
      <c r="E49" s="318"/>
      <c r="F49" s="330">
        <f>F44-F47</f>
        <v>0</v>
      </c>
      <c r="G49" s="331">
        <f t="shared" ref="G49:H49" si="7">G41+(G44-G47)</f>
        <v>0</v>
      </c>
      <c r="H49" s="332">
        <f t="shared" si="7"/>
        <v>0</v>
      </c>
    </row>
    <row r="50" spans="1:8" s="2" customFormat="1">
      <c r="A50" s="222"/>
      <c r="B50" s="222"/>
      <c r="C50" s="235"/>
      <c r="D50" s="328"/>
      <c r="E50" s="323"/>
      <c r="F50" s="328"/>
      <c r="G50" s="328"/>
      <c r="H50" s="328"/>
    </row>
    <row r="51" spans="1:8" s="2" customFormat="1">
      <c r="A51" s="222"/>
      <c r="B51" s="222"/>
      <c r="C51" s="84" t="s">
        <v>130</v>
      </c>
      <c r="D51" s="324"/>
      <c r="E51" s="324"/>
      <c r="F51" s="324"/>
      <c r="G51" s="324"/>
      <c r="H51" s="324"/>
    </row>
    <row r="52" spans="1:8" s="2" customFormat="1">
      <c r="A52" s="222"/>
      <c r="B52" s="222"/>
      <c r="C52" s="236" t="s">
        <v>131</v>
      </c>
      <c r="D52" s="313">
        <f t="shared" ref="D52:D55" si="8">SUM(F52:H52)</f>
        <v>0</v>
      </c>
      <c r="E52" s="305"/>
      <c r="F52" s="306"/>
      <c r="G52" s="307"/>
      <c r="H52" s="308"/>
    </row>
    <row r="53" spans="1:8" s="2" customFormat="1">
      <c r="A53" s="222"/>
      <c r="B53" s="222"/>
      <c r="C53" s="237" t="s">
        <v>132</v>
      </c>
      <c r="D53" s="313">
        <f t="shared" si="8"/>
        <v>0</v>
      </c>
      <c r="E53" s="305"/>
      <c r="F53" s="310"/>
      <c r="G53" s="311"/>
      <c r="H53" s="312"/>
    </row>
    <row r="54" spans="1:8" s="2" customFormat="1">
      <c r="A54" s="222"/>
      <c r="B54" s="222"/>
      <c r="C54" s="237" t="s">
        <v>133</v>
      </c>
      <c r="D54" s="326">
        <f t="shared" si="8"/>
        <v>0</v>
      </c>
      <c r="E54" s="305"/>
      <c r="F54" s="310"/>
      <c r="G54" s="311"/>
      <c r="H54" s="312"/>
    </row>
    <row r="55" spans="1:8" s="2" customFormat="1">
      <c r="A55" s="222"/>
      <c r="B55" s="222"/>
      <c r="C55" s="228" t="s">
        <v>134</v>
      </c>
      <c r="D55" s="317">
        <f t="shared" si="8"/>
        <v>0</v>
      </c>
      <c r="E55" s="318"/>
      <c r="F55" s="319">
        <f t="shared" ref="F55:H55" si="9">SUM(F52:F54)</f>
        <v>0</v>
      </c>
      <c r="G55" s="320">
        <f t="shared" si="9"/>
        <v>0</v>
      </c>
      <c r="H55" s="321">
        <f t="shared" si="9"/>
        <v>0</v>
      </c>
    </row>
    <row r="56" spans="1:8" s="2" customFormat="1">
      <c r="A56" s="222"/>
      <c r="B56" s="222"/>
      <c r="C56" s="238"/>
      <c r="D56" s="322"/>
      <c r="E56" s="323"/>
      <c r="F56" s="322"/>
      <c r="G56" s="322"/>
      <c r="H56" s="322"/>
    </row>
    <row r="57" spans="1:8" s="2" customFormat="1">
      <c r="A57" s="222"/>
      <c r="B57" s="222"/>
      <c r="C57" s="84" t="s">
        <v>135</v>
      </c>
      <c r="D57" s="324"/>
      <c r="E57" s="324"/>
      <c r="F57" s="324"/>
      <c r="G57" s="324"/>
      <c r="H57" s="324"/>
    </row>
    <row r="58" spans="1:8" s="2" customFormat="1">
      <c r="A58" s="222"/>
      <c r="B58" s="222"/>
      <c r="C58" s="236" t="s">
        <v>226</v>
      </c>
      <c r="D58" s="313">
        <f t="shared" ref="D58:D61" si="10">SUM(F58:H58)</f>
        <v>0</v>
      </c>
      <c r="E58" s="305"/>
      <c r="F58" s="306"/>
      <c r="G58" s="307"/>
      <c r="H58" s="308"/>
    </row>
    <row r="59" spans="1:8" s="2" customFormat="1">
      <c r="A59" s="222"/>
      <c r="B59" s="222"/>
      <c r="C59" s="237" t="s">
        <v>136</v>
      </c>
      <c r="D59" s="313">
        <f t="shared" si="10"/>
        <v>0</v>
      </c>
      <c r="E59" s="305"/>
      <c r="F59" s="310"/>
      <c r="G59" s="311"/>
      <c r="H59" s="312"/>
    </row>
    <row r="60" spans="1:8" s="2" customFormat="1">
      <c r="A60" s="222"/>
      <c r="B60" s="222"/>
      <c r="C60" s="237" t="s">
        <v>137</v>
      </c>
      <c r="D60" s="326">
        <f t="shared" si="10"/>
        <v>0</v>
      </c>
      <c r="E60" s="305"/>
      <c r="F60" s="310"/>
      <c r="G60" s="311"/>
      <c r="H60" s="312"/>
    </row>
    <row r="61" spans="1:8" s="2" customFormat="1">
      <c r="A61" s="222"/>
      <c r="B61" s="222"/>
      <c r="C61" s="228" t="s">
        <v>138</v>
      </c>
      <c r="D61" s="317">
        <f t="shared" si="10"/>
        <v>0</v>
      </c>
      <c r="E61" s="318"/>
      <c r="F61" s="319">
        <f t="shared" ref="F61:H61" si="11">SUM(F58:F60)</f>
        <v>0</v>
      </c>
      <c r="G61" s="320">
        <f t="shared" si="11"/>
        <v>0</v>
      </c>
      <c r="H61" s="321">
        <f t="shared" si="11"/>
        <v>0</v>
      </c>
    </row>
    <row r="62" spans="1:8" s="2" customFormat="1">
      <c r="A62" s="222"/>
      <c r="B62" s="222"/>
      <c r="C62" s="239"/>
      <c r="D62" s="328"/>
      <c r="E62" s="323"/>
      <c r="F62" s="328"/>
      <c r="G62" s="328"/>
      <c r="H62" s="328"/>
    </row>
    <row r="63" spans="1:8" s="2" customFormat="1">
      <c r="A63" s="233" t="s">
        <v>139</v>
      </c>
      <c r="B63" s="233"/>
      <c r="C63" s="233"/>
      <c r="D63" s="329"/>
      <c r="E63" s="318"/>
      <c r="F63" s="330">
        <f>F55-F61</f>
        <v>0</v>
      </c>
      <c r="G63" s="331">
        <f t="shared" ref="G63:H63" si="12">G55-G61</f>
        <v>0</v>
      </c>
      <c r="H63" s="332">
        <f t="shared" si="12"/>
        <v>0</v>
      </c>
    </row>
    <row r="64" spans="1:8" s="2" customFormat="1">
      <c r="A64" s="222"/>
      <c r="B64" s="222"/>
      <c r="C64" s="238"/>
      <c r="D64" s="322"/>
      <c r="E64" s="323"/>
      <c r="F64" s="322"/>
      <c r="G64" s="322"/>
      <c r="H64" s="322"/>
    </row>
    <row r="65" spans="1:13" s="2" customFormat="1">
      <c r="A65" s="240" t="s">
        <v>163</v>
      </c>
      <c r="B65" s="240"/>
      <c r="C65" s="240"/>
      <c r="D65" s="341"/>
      <c r="E65" s="318"/>
      <c r="F65" s="342">
        <f>SUM(F41,F49,F63)</f>
        <v>0</v>
      </c>
      <c r="G65" s="343">
        <f t="shared" ref="G65:H65" si="13">SUM(G41,G49,G63)</f>
        <v>0</v>
      </c>
      <c r="H65" s="343">
        <f t="shared" si="13"/>
        <v>0</v>
      </c>
    </row>
    <row r="66" spans="1:13" s="2" customFormat="1">
      <c r="A66" s="238"/>
      <c r="B66" s="238"/>
      <c r="C66" s="238"/>
      <c r="D66" s="322"/>
      <c r="E66" s="323"/>
      <c r="F66" s="322"/>
      <c r="G66" s="322"/>
      <c r="H66" s="322"/>
    </row>
    <row r="67" spans="1:13" s="2" customFormat="1">
      <c r="A67" s="241" t="s">
        <v>140</v>
      </c>
      <c r="B67" s="241"/>
      <c r="C67" s="241"/>
      <c r="D67" s="344">
        <f t="shared" ref="D67:D68" si="14">SUM(F67:H67)</f>
        <v>0</v>
      </c>
      <c r="E67" s="318"/>
      <c r="F67" s="335"/>
      <c r="G67" s="336"/>
      <c r="H67" s="337"/>
    </row>
    <row r="68" spans="1:13" s="2" customFormat="1">
      <c r="A68" s="241" t="s">
        <v>141</v>
      </c>
      <c r="B68" s="241"/>
      <c r="C68" s="241"/>
      <c r="D68" s="344">
        <f t="shared" si="14"/>
        <v>0</v>
      </c>
      <c r="E68" s="318"/>
      <c r="F68" s="335"/>
      <c r="G68" s="336"/>
      <c r="H68" s="337"/>
    </row>
    <row r="69" spans="1:13" s="2" customFormat="1">
      <c r="A69" s="238"/>
      <c r="B69" s="238"/>
      <c r="C69" s="238"/>
      <c r="D69" s="322"/>
      <c r="E69" s="323"/>
      <c r="F69" s="322"/>
      <c r="G69" s="322"/>
      <c r="H69" s="322"/>
    </row>
    <row r="70" spans="1:13" s="2" customFormat="1">
      <c r="A70" s="240" t="s">
        <v>142</v>
      </c>
      <c r="B70" s="240"/>
      <c r="C70" s="240"/>
      <c r="D70" s="341"/>
      <c r="E70" s="318"/>
      <c r="F70" s="342">
        <f>F65-F67-F68</f>
        <v>0</v>
      </c>
      <c r="G70" s="343">
        <f t="shared" ref="G70:H70" si="15">G65-G67-G68</f>
        <v>0</v>
      </c>
      <c r="H70" s="345">
        <f t="shared" si="15"/>
        <v>0</v>
      </c>
    </row>
    <row r="71" spans="1:13" s="2" customFormat="1">
      <c r="A71" s="222"/>
      <c r="B71" s="222"/>
      <c r="C71" s="242"/>
      <c r="D71" s="243"/>
      <c r="E71" s="244"/>
      <c r="F71" s="243"/>
      <c r="G71" s="243"/>
      <c r="H71" s="243"/>
    </row>
    <row r="72" spans="1:13" s="2" customFormat="1" ht="42.6" customHeight="1">
      <c r="A72" s="88"/>
      <c r="B72" s="88"/>
      <c r="C72" s="238"/>
      <c r="D72" s="245"/>
      <c r="E72" s="246"/>
      <c r="F72" s="245"/>
      <c r="G72" s="245"/>
      <c r="H72" s="245"/>
    </row>
    <row r="73" spans="1:13" s="2" customFormat="1">
      <c r="A73" s="83" t="s">
        <v>143</v>
      </c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</row>
    <row r="74" spans="1:13" s="2" customFormat="1">
      <c r="A74" s="88"/>
      <c r="B74" s="88"/>
      <c r="C74" s="238"/>
      <c r="D74" s="245"/>
      <c r="E74" s="246"/>
      <c r="F74" s="245"/>
      <c r="G74" s="245"/>
      <c r="H74" s="245"/>
    </row>
    <row r="75" spans="1:13" s="2" customFormat="1">
      <c r="A75" s="222"/>
      <c r="B75" s="222"/>
      <c r="C75" s="88"/>
      <c r="D75" s="88"/>
      <c r="E75" s="247"/>
      <c r="F75" s="88"/>
      <c r="G75" s="88"/>
      <c r="H75" s="88"/>
    </row>
    <row r="76" spans="1:13" s="2" customFormat="1">
      <c r="A76" s="222"/>
      <c r="B76" s="222"/>
      <c r="C76" s="88"/>
      <c r="D76" s="88"/>
      <c r="E76" s="88"/>
      <c r="F76" s="97" t="s">
        <v>35</v>
      </c>
      <c r="G76" s="97" t="s">
        <v>36</v>
      </c>
      <c r="H76" s="97" t="s">
        <v>37</v>
      </c>
    </row>
    <row r="77" spans="1:13" s="2" customFormat="1" ht="30" customHeight="1">
      <c r="A77" s="222"/>
      <c r="B77" s="222"/>
      <c r="C77" s="88"/>
      <c r="D77" s="88"/>
      <c r="E77" s="88"/>
      <c r="F77" s="168" t="str">
        <f>F15</f>
        <v>Du 01/01/2024 au 31/12/2024</v>
      </c>
      <c r="G77" s="168" t="str">
        <f t="shared" ref="G77:H77" si="16">G15</f>
        <v>Du 01/01/2025 au 31/12/2025</v>
      </c>
      <c r="H77" s="168" t="str">
        <f t="shared" si="16"/>
        <v>Du 01/01/2026 au 31/12/2026</v>
      </c>
    </row>
    <row r="78" spans="1:13" s="2" customFormat="1">
      <c r="A78" s="222"/>
      <c r="B78" s="222"/>
      <c r="C78" s="88"/>
      <c r="D78" s="88"/>
      <c r="E78" s="88"/>
      <c r="F78" s="88"/>
      <c r="G78" s="88"/>
      <c r="H78" s="88"/>
    </row>
    <row r="79" spans="1:13" s="2" customFormat="1">
      <c r="A79" s="222"/>
      <c r="B79" s="222"/>
      <c r="C79" s="248" t="s">
        <v>144</v>
      </c>
      <c r="D79" s="346">
        <f t="shared" ref="D79:D85" si="17">SUM(F79:H79)</f>
        <v>0</v>
      </c>
      <c r="E79" s="305"/>
      <c r="F79" s="306"/>
      <c r="G79" s="307"/>
      <c r="H79" s="308"/>
    </row>
    <row r="80" spans="1:13" s="2" customFormat="1">
      <c r="A80" s="222"/>
      <c r="B80" s="222"/>
      <c r="C80" s="249" t="s">
        <v>144</v>
      </c>
      <c r="D80" s="313">
        <f t="shared" si="17"/>
        <v>0</v>
      </c>
      <c r="E80" s="305"/>
      <c r="F80" s="310"/>
      <c r="G80" s="311"/>
      <c r="H80" s="312"/>
    </row>
    <row r="81" spans="1:8" s="2" customFormat="1">
      <c r="A81" s="222"/>
      <c r="B81" s="222"/>
      <c r="C81" s="250" t="s">
        <v>144</v>
      </c>
      <c r="D81" s="313">
        <f t="shared" si="17"/>
        <v>0</v>
      </c>
      <c r="E81" s="305"/>
      <c r="F81" s="310"/>
      <c r="G81" s="311"/>
      <c r="H81" s="312"/>
    </row>
    <row r="82" spans="1:8" s="2" customFormat="1">
      <c r="A82" s="222"/>
      <c r="B82" s="222"/>
      <c r="C82" s="250" t="s">
        <v>144</v>
      </c>
      <c r="D82" s="313">
        <f t="shared" si="17"/>
        <v>0</v>
      </c>
      <c r="E82" s="305"/>
      <c r="F82" s="310"/>
      <c r="G82" s="311"/>
      <c r="H82" s="312"/>
    </row>
    <row r="83" spans="1:8" s="2" customFormat="1">
      <c r="A83" s="222"/>
      <c r="B83" s="222"/>
      <c r="C83" s="250" t="s">
        <v>144</v>
      </c>
      <c r="D83" s="313">
        <f t="shared" si="17"/>
        <v>0</v>
      </c>
      <c r="E83" s="305"/>
      <c r="F83" s="310"/>
      <c r="G83" s="311"/>
      <c r="H83" s="312"/>
    </row>
    <row r="84" spans="1:8" s="2" customFormat="1">
      <c r="A84" s="222"/>
      <c r="B84" s="222"/>
      <c r="C84" s="250" t="s">
        <v>144</v>
      </c>
      <c r="D84" s="313">
        <f t="shared" si="17"/>
        <v>0</v>
      </c>
      <c r="E84" s="305"/>
      <c r="F84" s="310"/>
      <c r="G84" s="311"/>
      <c r="H84" s="312"/>
    </row>
    <row r="85" spans="1:8" s="2" customFormat="1">
      <c r="A85" s="222"/>
      <c r="B85" s="222"/>
      <c r="C85" s="251" t="s">
        <v>144</v>
      </c>
      <c r="D85" s="347">
        <f t="shared" si="17"/>
        <v>0</v>
      </c>
      <c r="E85" s="305"/>
      <c r="F85" s="348"/>
      <c r="G85" s="349"/>
      <c r="H85" s="350"/>
    </row>
    <row r="86" spans="1:8" s="2" customFormat="1">
      <c r="A86" s="222"/>
      <c r="B86" s="222"/>
      <c r="C86" s="238"/>
      <c r="D86" s="351"/>
      <c r="E86" s="352"/>
      <c r="F86" s="351"/>
      <c r="G86" s="351"/>
      <c r="H86" s="351"/>
    </row>
    <row r="87" spans="1:8" s="2" customFormat="1">
      <c r="A87" s="222"/>
      <c r="B87" s="222"/>
      <c r="C87" s="233" t="s">
        <v>145</v>
      </c>
      <c r="D87" s="329"/>
      <c r="E87" s="318"/>
      <c r="F87" s="330">
        <f>SUM(F79:F85)</f>
        <v>0</v>
      </c>
      <c r="G87" s="331">
        <f t="shared" ref="G87:H87" si="18">SUM(G79:G85)</f>
        <v>0</v>
      </c>
      <c r="H87" s="332">
        <f t="shared" si="18"/>
        <v>0</v>
      </c>
    </row>
    <row r="88" spans="1:8" s="2" customFormat="1">
      <c r="A88" s="222"/>
      <c r="B88" s="222"/>
      <c r="C88" s="238"/>
      <c r="D88" s="322"/>
      <c r="E88" s="323"/>
      <c r="F88" s="322"/>
      <c r="G88" s="322"/>
      <c r="H88" s="322"/>
    </row>
    <row r="89" spans="1:8" s="2" customFormat="1">
      <c r="A89" s="222"/>
      <c r="B89" s="222"/>
      <c r="C89" s="252" t="s">
        <v>177</v>
      </c>
      <c r="D89" s="346">
        <f t="shared" ref="D89:D95" si="19">SUM(F89:H89)</f>
        <v>0</v>
      </c>
      <c r="E89" s="305"/>
      <c r="F89" s="306"/>
      <c r="G89" s="307"/>
      <c r="H89" s="308"/>
    </row>
    <row r="90" spans="1:8" s="2" customFormat="1">
      <c r="A90" s="222"/>
      <c r="B90" s="222"/>
      <c r="C90" s="237" t="s">
        <v>146</v>
      </c>
      <c r="D90" s="313">
        <f t="shared" si="19"/>
        <v>0</v>
      </c>
      <c r="E90" s="305"/>
      <c r="F90" s="310"/>
      <c r="G90" s="311"/>
      <c r="H90" s="312"/>
    </row>
    <row r="91" spans="1:8" s="2" customFormat="1">
      <c r="A91" s="222"/>
      <c r="B91" s="222"/>
      <c r="C91" s="250" t="s">
        <v>147</v>
      </c>
      <c r="D91" s="313">
        <f t="shared" si="19"/>
        <v>0</v>
      </c>
      <c r="E91" s="305"/>
      <c r="F91" s="310"/>
      <c r="G91" s="311"/>
      <c r="H91" s="312"/>
    </row>
    <row r="92" spans="1:8" s="2" customFormat="1">
      <c r="A92" s="222"/>
      <c r="B92" s="222"/>
      <c r="C92" s="250" t="s">
        <v>147</v>
      </c>
      <c r="D92" s="313">
        <f t="shared" si="19"/>
        <v>0</v>
      </c>
      <c r="E92" s="305"/>
      <c r="F92" s="310"/>
      <c r="G92" s="311"/>
      <c r="H92" s="312"/>
    </row>
    <row r="93" spans="1:8" s="2" customFormat="1">
      <c r="A93" s="222"/>
      <c r="B93" s="222"/>
      <c r="C93" s="250" t="s">
        <v>147</v>
      </c>
      <c r="D93" s="313">
        <f t="shared" si="19"/>
        <v>0</v>
      </c>
      <c r="E93" s="305"/>
      <c r="F93" s="310"/>
      <c r="G93" s="311"/>
      <c r="H93" s="312"/>
    </row>
    <row r="94" spans="1:8" s="2" customFormat="1">
      <c r="A94" s="222"/>
      <c r="B94" s="222"/>
      <c r="C94" s="250" t="s">
        <v>147</v>
      </c>
      <c r="D94" s="313">
        <f t="shared" si="19"/>
        <v>0</v>
      </c>
      <c r="E94" s="305"/>
      <c r="F94" s="310"/>
      <c r="G94" s="311"/>
      <c r="H94" s="312"/>
    </row>
    <row r="95" spans="1:8" s="2" customFormat="1">
      <c r="A95" s="222"/>
      <c r="B95" s="222"/>
      <c r="C95" s="251" t="s">
        <v>147</v>
      </c>
      <c r="D95" s="347">
        <f t="shared" si="19"/>
        <v>0</v>
      </c>
      <c r="E95" s="305"/>
      <c r="F95" s="348"/>
      <c r="G95" s="349"/>
      <c r="H95" s="350"/>
    </row>
    <row r="96" spans="1:8" s="2" customFormat="1">
      <c r="A96" s="222"/>
      <c r="B96" s="222"/>
      <c r="C96" s="238"/>
      <c r="D96" s="351"/>
      <c r="E96" s="352"/>
      <c r="F96" s="351"/>
      <c r="G96" s="351"/>
      <c r="H96" s="351"/>
    </row>
    <row r="97" spans="1:8" s="2" customFormat="1">
      <c r="A97" s="222"/>
      <c r="B97" s="222"/>
      <c r="C97" s="233" t="s">
        <v>148</v>
      </c>
      <c r="D97" s="329"/>
      <c r="E97" s="318"/>
      <c r="F97" s="330">
        <f>SUM(F89:F95)</f>
        <v>0</v>
      </c>
      <c r="G97" s="331">
        <f t="shared" ref="G97:H97" si="20">SUM(G89:G95)</f>
        <v>0</v>
      </c>
      <c r="H97" s="332">
        <f t="shared" si="20"/>
        <v>0</v>
      </c>
    </row>
    <row r="98" spans="1:8" s="2" customFormat="1">
      <c r="A98" s="222"/>
      <c r="B98" s="222"/>
      <c r="C98" s="238"/>
      <c r="D98" s="322"/>
      <c r="E98" s="323"/>
      <c r="F98" s="322"/>
      <c r="G98" s="322"/>
      <c r="H98" s="322"/>
    </row>
    <row r="99" spans="1:8" s="2" customFormat="1">
      <c r="A99" s="222"/>
      <c r="B99" s="222"/>
      <c r="C99" s="253" t="s">
        <v>153</v>
      </c>
      <c r="D99" s="344">
        <f t="shared" ref="D99" si="21">SUM(F99:H99)</f>
        <v>0</v>
      </c>
      <c r="E99" s="305"/>
      <c r="F99" s="335"/>
      <c r="G99" s="336"/>
      <c r="H99" s="337"/>
    </row>
    <row r="100" spans="1:8" s="2" customFormat="1">
      <c r="A100" s="222"/>
      <c r="B100" s="222"/>
      <c r="C100" s="238"/>
      <c r="D100" s="245"/>
      <c r="E100" s="246"/>
      <c r="F100" s="254">
        <f>IFERROR(F99/F97,0)</f>
        <v>0</v>
      </c>
      <c r="G100" s="254">
        <f t="shared" ref="G100:H100" si="22">IFERROR(G99/G97,0)</f>
        <v>0</v>
      </c>
      <c r="H100" s="254">
        <f t="shared" si="22"/>
        <v>0</v>
      </c>
    </row>
    <row r="101" spans="1:8" s="2" customFormat="1">
      <c r="A101" s="222"/>
      <c r="B101" s="222"/>
      <c r="C101" s="238"/>
      <c r="D101" s="245"/>
      <c r="E101" s="246"/>
      <c r="F101" s="254"/>
      <c r="G101" s="245"/>
      <c r="H101" s="245"/>
    </row>
    <row r="102" spans="1:8" s="2" customFormat="1">
      <c r="A102" s="222"/>
      <c r="B102" s="222"/>
      <c r="C102" s="233" t="s">
        <v>160</v>
      </c>
      <c r="D102" s="329"/>
      <c r="E102" s="318"/>
      <c r="F102" s="330"/>
      <c r="G102" s="331"/>
      <c r="H102" s="332"/>
    </row>
    <row r="103" spans="1:8" s="2" customFormat="1">
      <c r="A103" s="222"/>
      <c r="B103" s="222"/>
      <c r="C103" s="238"/>
      <c r="D103" s="322"/>
      <c r="E103" s="323"/>
      <c r="F103" s="322"/>
      <c r="G103" s="322"/>
      <c r="H103" s="322"/>
    </row>
    <row r="104" spans="1:8" s="2" customFormat="1">
      <c r="A104" s="91"/>
      <c r="B104" s="91"/>
      <c r="C104" s="238"/>
      <c r="D104" s="322"/>
      <c r="E104" s="323"/>
      <c r="F104" s="322"/>
      <c r="G104" s="322"/>
      <c r="H104" s="322"/>
    </row>
    <row r="105" spans="1:8" s="2" customFormat="1">
      <c r="A105" s="92"/>
      <c r="B105" s="92"/>
      <c r="C105" s="255" t="s">
        <v>149</v>
      </c>
      <c r="D105" s="322"/>
      <c r="E105" s="318"/>
      <c r="F105" s="330">
        <v>0</v>
      </c>
      <c r="G105" s="331">
        <f>F106</f>
        <v>0</v>
      </c>
      <c r="H105" s="332">
        <f t="shared" ref="H105" si="23">G106</f>
        <v>0</v>
      </c>
    </row>
    <row r="106" spans="1:8" s="2" customFormat="1">
      <c r="A106" s="222"/>
      <c r="B106" s="222"/>
      <c r="C106" s="255" t="s">
        <v>150</v>
      </c>
      <c r="D106" s="322"/>
      <c r="E106" s="318"/>
      <c r="F106" s="330">
        <f>F102+F105</f>
        <v>0</v>
      </c>
      <c r="G106" s="331">
        <f>G102+G105</f>
        <v>0</v>
      </c>
      <c r="H106" s="332">
        <f t="shared" ref="H106" si="24">H102+H105</f>
        <v>0</v>
      </c>
    </row>
    <row r="107" spans="1:8" s="2" customFormat="1" ht="33" customHeight="1">
      <c r="A107" s="88"/>
      <c r="B107" s="88"/>
      <c r="C107" s="93"/>
      <c r="D107" s="93"/>
      <c r="E107" s="89"/>
      <c r="F107" s="87"/>
      <c r="G107" s="87"/>
      <c r="H107" s="87"/>
    </row>
  </sheetData>
  <pageMargins left="0.7" right="0.7" top="0.75" bottom="0.75" header="0.3" footer="0.3"/>
  <pageSetup paperSize="9" orientation="portrait" verticalDpi="0" r:id="rId1"/>
  <ignoredErrors>
    <ignoredError sqref="F100:H100" unlockedFormula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showGridLines="0" workbookViewId="0">
      <selection activeCell="E8" sqref="E8"/>
    </sheetView>
  </sheetViews>
  <sheetFormatPr baseColWidth="10" defaultColWidth="0" defaultRowHeight="12.75"/>
  <cols>
    <col min="1" max="2" width="1.7109375" style="42" customWidth="1"/>
    <col min="3" max="3" width="60.5703125" style="42" customWidth="1"/>
    <col min="4" max="6" width="11.5703125" style="42" customWidth="1"/>
    <col min="7" max="13" width="10.85546875" customWidth="1"/>
    <col min="14" max="16384" width="10.85546875" hidden="1"/>
  </cols>
  <sheetData>
    <row r="1" spans="1:13" s="72" customFormat="1"/>
    <row r="2" spans="1:13" s="72" customFormat="1" ht="15">
      <c r="A2" s="58" t="s">
        <v>157</v>
      </c>
      <c r="B2" s="58"/>
    </row>
    <row r="3" spans="1:13" s="72" customFormat="1" ht="15">
      <c r="A3" s="59" t="s">
        <v>158</v>
      </c>
      <c r="B3" s="59"/>
    </row>
    <row r="4" spans="1:13" s="72" customFormat="1" ht="15">
      <c r="A4" s="59" t="str" cm="1">
        <f t="array" aca="1" ref="A4" ca="1">RIGHT(CELL("filename",A1),LEN(CELL("nomfichier",A1))-SEARCH("]",CELL("nomfichier",A1)))</f>
        <v>10 - Redevance</v>
      </c>
      <c r="B4" s="59"/>
    </row>
    <row r="5" spans="1:13" s="72" customFormat="1"/>
    <row r="6" spans="1:13" s="388" customFormat="1" ht="15" customHeight="1">
      <c r="A6" s="385"/>
      <c r="B6" s="385"/>
      <c r="C6" s="386"/>
      <c r="D6" s="386"/>
      <c r="E6" s="386"/>
      <c r="F6" s="386"/>
      <c r="G6" s="387"/>
      <c r="H6" s="387"/>
      <c r="I6" s="387"/>
      <c r="J6" s="387"/>
      <c r="K6" s="387"/>
      <c r="L6" s="387"/>
      <c r="M6" s="387"/>
    </row>
    <row r="7" spans="1:13" s="6" customFormat="1" ht="18" customHeight="1">
      <c r="A7" s="7"/>
      <c r="B7" s="95" t="str" cm="1">
        <f t="array" aca="1" ref="B7" ca="1">"Onglet " &amp; (RIGHT(CELL("filename",A1),LEN(CELL("nomfichier",A1))-SEARCH("]",CELL("nomfichier",A1))))</f>
        <v>Onglet 10 - Redevance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13">
      <c r="B8" s="94"/>
    </row>
    <row r="9" spans="1:13" ht="14.25">
      <c r="B9" s="25" t="s">
        <v>193</v>
      </c>
    </row>
    <row r="10" spans="1:13">
      <c r="A10" s="50"/>
      <c r="B10" s="50"/>
      <c r="C10" s="88"/>
      <c r="D10" s="50"/>
      <c r="E10" s="50"/>
      <c r="F10" s="50"/>
    </row>
    <row r="11" spans="1:13">
      <c r="A11" s="50"/>
      <c r="B11" s="50"/>
      <c r="C11" s="90"/>
      <c r="D11" s="97" t="s">
        <v>35</v>
      </c>
      <c r="E11" s="97" t="s">
        <v>36</v>
      </c>
      <c r="F11" s="97" t="s">
        <v>37</v>
      </c>
    </row>
    <row r="12" spans="1:13" ht="30" customHeight="1">
      <c r="A12" s="50"/>
      <c r="B12" s="50"/>
      <c r="C12" s="90"/>
      <c r="D12" s="168" t="str">
        <f>'9 - Etats financiers'!F15</f>
        <v>Du 01/01/2024 au 31/12/2024</v>
      </c>
      <c r="E12" s="168" t="str">
        <f>'9 - Etats financiers'!G15</f>
        <v>Du 01/01/2025 au 31/12/2025</v>
      </c>
      <c r="F12" s="168" t="str">
        <f>'9 - Etats financiers'!H15</f>
        <v>Du 01/01/2026 au 31/12/2026</v>
      </c>
    </row>
    <row r="13" spans="1:13">
      <c r="A13" s="50"/>
      <c r="B13" s="50"/>
      <c r="C13" s="88"/>
      <c r="D13" s="50"/>
      <c r="E13" s="50"/>
      <c r="F13" s="50"/>
    </row>
    <row r="14" spans="1:13" s="257" customFormat="1">
      <c r="A14" s="256"/>
      <c r="B14" s="256"/>
      <c r="C14" s="84" t="s">
        <v>154</v>
      </c>
      <c r="D14" s="85"/>
      <c r="E14" s="85"/>
      <c r="F14" s="85"/>
    </row>
    <row r="15" spans="1:13" s="257" customFormat="1">
      <c r="A15" s="256"/>
      <c r="B15" s="258"/>
      <c r="C15" s="224" t="s">
        <v>155</v>
      </c>
      <c r="D15" s="353"/>
      <c r="E15" s="354"/>
      <c r="F15" s="354"/>
    </row>
    <row r="16" spans="1:13" s="257" customFormat="1">
      <c r="A16" s="256"/>
      <c r="B16" s="256"/>
      <c r="C16" s="229"/>
      <c r="D16" s="322"/>
      <c r="E16" s="322"/>
      <c r="F16" s="322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J96"/>
  <sheetViews>
    <sheetView showGridLines="0" topLeftCell="A19" zoomScaleNormal="100" zoomScaleSheetLayoutView="70" workbookViewId="0">
      <selection activeCell="D89" sqref="D89"/>
    </sheetView>
  </sheetViews>
  <sheetFormatPr baseColWidth="10" defaultColWidth="0" defaultRowHeight="12.75"/>
  <cols>
    <col min="1" max="2" width="1.7109375" style="2" customWidth="1"/>
    <col min="3" max="3" width="92.28515625" style="2" customWidth="1"/>
    <col min="4" max="4" width="11.28515625" style="2" customWidth="1"/>
    <col min="5" max="6" width="11.28515625" style="2" bestFit="1" customWidth="1"/>
    <col min="7" max="10" width="11.5703125" style="2" customWidth="1"/>
    <col min="11" max="16384" width="11.5703125" style="2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1 - CEP global</v>
      </c>
    </row>
    <row r="5" spans="1:10" s="57" customFormat="1"/>
    <row r="6" spans="1:10" s="38" customFormat="1" ht="14.25">
      <c r="A6" s="43"/>
      <c r="B6" s="43"/>
      <c r="C6" s="44"/>
      <c r="D6" s="44"/>
      <c r="E6" s="39"/>
    </row>
    <row r="7" spans="1:10" s="38" customFormat="1" ht="18">
      <c r="A7" s="23"/>
      <c r="B7" s="95" t="str" cm="1">
        <f t="array" aca="1" ref="B7" ca="1">"Onglet " &amp; (RIGHT(CELL("filename",A1),LEN(CELL("nomfichier",A1))-SEARCH("]",CELL("nomfichier",A1))))</f>
        <v>Onglet 1 - CEP global</v>
      </c>
      <c r="C7" s="111"/>
      <c r="D7" s="111"/>
      <c r="E7" s="111"/>
      <c r="F7" s="111"/>
      <c r="G7" s="111"/>
      <c r="H7" s="111"/>
      <c r="I7" s="111"/>
      <c r="J7" s="111"/>
    </row>
    <row r="9" spans="1:10" ht="14.25">
      <c r="B9" s="25" t="s">
        <v>193</v>
      </c>
    </row>
    <row r="11" spans="1:10" ht="15">
      <c r="D11" s="37" t="s">
        <v>100</v>
      </c>
    </row>
    <row r="12" spans="1:10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ht="36" customHeight="1">
      <c r="C14" s="108" t="s">
        <v>8</v>
      </c>
      <c r="D14" s="148" t="s">
        <v>178</v>
      </c>
      <c r="E14" s="148" t="s">
        <v>189</v>
      </c>
      <c r="F14" s="148" t="s">
        <v>190</v>
      </c>
    </row>
    <row r="15" spans="1:10" ht="13.5" customHeight="1">
      <c r="C15" s="20" t="s">
        <v>179</v>
      </c>
      <c r="D15" s="355">
        <f>SUM(D16:D20)</f>
        <v>0</v>
      </c>
      <c r="E15" s="356">
        <f>SUM(E16:E20)</f>
        <v>0</v>
      </c>
      <c r="F15" s="356">
        <f>SUM(F16:F20)</f>
        <v>0</v>
      </c>
    </row>
    <row r="16" spans="1:10" ht="11.25" customHeight="1">
      <c r="C16" s="14" t="s">
        <v>180</v>
      </c>
      <c r="D16" s="371">
        <f>'2a Foires, Sal gd public et pro'!D15</f>
        <v>0</v>
      </c>
      <c r="E16" s="371">
        <f>'2a Foires, Sal gd public et pro'!E15</f>
        <v>0</v>
      </c>
      <c r="F16" s="371">
        <f>'2a Foires, Sal gd public et pro'!F15</f>
        <v>0</v>
      </c>
    </row>
    <row r="17" spans="3:6" ht="12" customHeight="1">
      <c r="C17" s="14" t="s">
        <v>181</v>
      </c>
      <c r="D17" s="372">
        <f>'2a Foires, Sal gd public et pro'!D22</f>
        <v>0</v>
      </c>
      <c r="E17" s="372">
        <f>'2a Foires, Sal gd public et pro'!E22</f>
        <v>0</v>
      </c>
      <c r="F17" s="372">
        <f>'2a Foires, Sal gd public et pro'!F22</f>
        <v>0</v>
      </c>
    </row>
    <row r="18" spans="3:6" ht="11.25" customHeight="1">
      <c r="C18" s="14" t="s">
        <v>182</v>
      </c>
      <c r="D18" s="372">
        <f>'2a Foires, Sal gd public et pro'!D28</f>
        <v>0</v>
      </c>
      <c r="E18" s="372">
        <f>'2a Foires, Sal gd public et pro'!E28</f>
        <v>0</v>
      </c>
      <c r="F18" s="372">
        <f>'2a Foires, Sal gd public et pro'!F28</f>
        <v>0</v>
      </c>
    </row>
    <row r="19" spans="3:6" ht="11.25" customHeight="1">
      <c r="C19" s="14" t="s">
        <v>183</v>
      </c>
      <c r="D19" s="372">
        <f>'2a Foires, Sal gd public et pro'!D34</f>
        <v>0</v>
      </c>
      <c r="E19" s="372">
        <f>'2a Foires, Sal gd public et pro'!E34</f>
        <v>0</v>
      </c>
      <c r="F19" s="372">
        <f>'2a Foires, Sal gd public et pro'!F34</f>
        <v>0</v>
      </c>
    </row>
    <row r="20" spans="3:6" ht="12" customHeight="1">
      <c r="C20" s="15" t="s">
        <v>184</v>
      </c>
      <c r="D20" s="373"/>
      <c r="E20" s="374"/>
      <c r="F20" s="374"/>
    </row>
    <row r="21" spans="3:6" ht="13.5" customHeight="1">
      <c r="C21" s="20" t="s">
        <v>185</v>
      </c>
      <c r="D21" s="355">
        <f>SUM(D22:D26)</f>
        <v>0</v>
      </c>
      <c r="E21" s="356">
        <f>SUM(E22:E26)</f>
        <v>0</v>
      </c>
      <c r="F21" s="356">
        <f>SUM(F22:F26)</f>
        <v>0</v>
      </c>
    </row>
    <row r="22" spans="3:6" ht="11.25" customHeight="1">
      <c r="C22" s="14" t="s">
        <v>180</v>
      </c>
      <c r="D22" s="371">
        <f>'2b Congrès, conv, événement'!D15</f>
        <v>0</v>
      </c>
      <c r="E22" s="371">
        <f>'2b Congrès, conv, événement'!E15</f>
        <v>0</v>
      </c>
      <c r="F22" s="371">
        <f>'2b Congrès, conv, événement'!F15</f>
        <v>0</v>
      </c>
    </row>
    <row r="23" spans="3:6" ht="11.25" customHeight="1">
      <c r="C23" s="14" t="s">
        <v>181</v>
      </c>
      <c r="D23" s="372">
        <f>'2b Congrès, conv, événement'!D21</f>
        <v>0</v>
      </c>
      <c r="E23" s="372">
        <f>'2b Congrès, conv, événement'!E21</f>
        <v>0</v>
      </c>
      <c r="F23" s="372">
        <f>'2b Congrès, conv, événement'!F21</f>
        <v>0</v>
      </c>
    </row>
    <row r="24" spans="3:6" ht="11.25" customHeight="1">
      <c r="C24" s="14" t="s">
        <v>182</v>
      </c>
      <c r="D24" s="372">
        <f>'2b Congrès, conv, événement'!D27</f>
        <v>0</v>
      </c>
      <c r="E24" s="372">
        <f>'2b Congrès, conv, événement'!E27</f>
        <v>0</v>
      </c>
      <c r="F24" s="372">
        <f>'2b Congrès, conv, événement'!F27</f>
        <v>0</v>
      </c>
    </row>
    <row r="25" spans="3:6" ht="11.25" customHeight="1">
      <c r="C25" s="14" t="s">
        <v>183</v>
      </c>
      <c r="D25" s="372">
        <f>'2b Congrès, conv, événement'!D33</f>
        <v>0</v>
      </c>
      <c r="E25" s="372">
        <f>'2b Congrès, conv, événement'!E33</f>
        <v>0</v>
      </c>
      <c r="F25" s="372">
        <f>'2b Congrès, conv, événement'!F33</f>
        <v>0</v>
      </c>
    </row>
    <row r="26" spans="3:6" ht="12" customHeight="1">
      <c r="C26" s="15" t="s">
        <v>184</v>
      </c>
      <c r="D26" s="373"/>
      <c r="E26" s="374"/>
      <c r="F26" s="374"/>
    </row>
    <row r="27" spans="3:6" ht="12" customHeight="1">
      <c r="C27" s="20" t="s">
        <v>218</v>
      </c>
      <c r="D27" s="355">
        <f t="shared" ref="D27:F27" si="0">SUM(D28:D32)</f>
        <v>0</v>
      </c>
      <c r="E27" s="356">
        <f t="shared" si="0"/>
        <v>0</v>
      </c>
      <c r="F27" s="356">
        <f t="shared" si="0"/>
        <v>0</v>
      </c>
    </row>
    <row r="28" spans="3:6" ht="12" customHeight="1">
      <c r="C28" s="14" t="s">
        <v>180</v>
      </c>
      <c r="D28" s="371">
        <f>'2c - Autres events org. tiers'!D15</f>
        <v>0</v>
      </c>
      <c r="E28" s="371">
        <f>'2c - Autres events org. tiers'!E15</f>
        <v>0</v>
      </c>
      <c r="F28" s="371">
        <f>'2c - Autres events org. tiers'!F15</f>
        <v>0</v>
      </c>
    </row>
    <row r="29" spans="3:6" ht="12" customHeight="1">
      <c r="C29" s="14" t="s">
        <v>181</v>
      </c>
      <c r="D29" s="372">
        <f>'2c - Autres events org. tiers'!D21</f>
        <v>0</v>
      </c>
      <c r="E29" s="372">
        <f>'2c - Autres events org. tiers'!E21</f>
        <v>0</v>
      </c>
      <c r="F29" s="372">
        <f>'2c - Autres events org. tiers'!F21</f>
        <v>0</v>
      </c>
    </row>
    <row r="30" spans="3:6" ht="12" customHeight="1">
      <c r="C30" s="14" t="s">
        <v>182</v>
      </c>
      <c r="D30" s="372">
        <f>'2c - Autres events org. tiers'!D27</f>
        <v>0</v>
      </c>
      <c r="E30" s="372">
        <f>'2c - Autres events org. tiers'!E27</f>
        <v>0</v>
      </c>
      <c r="F30" s="372">
        <f>'2c - Autres events org. tiers'!F27</f>
        <v>0</v>
      </c>
    </row>
    <row r="31" spans="3:6" ht="12" customHeight="1">
      <c r="C31" s="14" t="s">
        <v>183</v>
      </c>
      <c r="D31" s="372">
        <f>'2c - Autres events org. tiers'!D33</f>
        <v>0</v>
      </c>
      <c r="E31" s="372">
        <f>'2c - Autres events org. tiers'!E33</f>
        <v>0</v>
      </c>
      <c r="F31" s="372">
        <f>'2c - Autres events org. tiers'!F33</f>
        <v>0</v>
      </c>
    </row>
    <row r="32" spans="3:6" ht="12" customHeight="1">
      <c r="C32" s="15" t="s">
        <v>184</v>
      </c>
      <c r="D32" s="372"/>
      <c r="E32" s="372"/>
      <c r="F32" s="372"/>
    </row>
    <row r="33" spans="3:6" ht="13.5" customHeight="1">
      <c r="C33" s="20" t="s">
        <v>228</v>
      </c>
      <c r="D33" s="355">
        <f t="shared" ref="D33:F33" si="1">SUM(D34:D38)</f>
        <v>0</v>
      </c>
      <c r="E33" s="356">
        <f t="shared" si="1"/>
        <v>0</v>
      </c>
      <c r="F33" s="356">
        <f t="shared" si="1"/>
        <v>0</v>
      </c>
    </row>
    <row r="34" spans="3:6" ht="11.25" customHeight="1">
      <c r="C34" s="14" t="s">
        <v>180</v>
      </c>
      <c r="D34" s="371">
        <f>'2d - Grande Foire'!D15</f>
        <v>0</v>
      </c>
      <c r="E34" s="371">
        <f>'2d - Grande Foire'!E15</f>
        <v>0</v>
      </c>
      <c r="F34" s="371">
        <f>'2d - Grande Foire'!F15</f>
        <v>0</v>
      </c>
    </row>
    <row r="35" spans="3:6" ht="12.75" customHeight="1">
      <c r="C35" s="14" t="s">
        <v>181</v>
      </c>
      <c r="D35" s="372">
        <f>'2d - Grande Foire'!D21</f>
        <v>0</v>
      </c>
      <c r="E35" s="372">
        <f>'2d - Grande Foire'!E21</f>
        <v>0</v>
      </c>
      <c r="F35" s="372">
        <f>'2d - Grande Foire'!F21</f>
        <v>0</v>
      </c>
    </row>
    <row r="36" spans="3:6" ht="12.75" customHeight="1">
      <c r="C36" s="14" t="s">
        <v>182</v>
      </c>
      <c r="D36" s="375">
        <f>'2d - Grande Foire'!D27</f>
        <v>0</v>
      </c>
      <c r="E36" s="376">
        <f>'2d - Grande Foire'!E27</f>
        <v>0</v>
      </c>
      <c r="F36" s="376">
        <f>'2d - Grande Foire'!F27</f>
        <v>0</v>
      </c>
    </row>
    <row r="37" spans="3:6" ht="12.75" customHeight="1">
      <c r="C37" s="14" t="s">
        <v>187</v>
      </c>
      <c r="D37" s="375">
        <f>'2d - Grande Foire'!D33</f>
        <v>0</v>
      </c>
      <c r="E37" s="376">
        <f>'2d - Grande Foire'!E33</f>
        <v>0</v>
      </c>
      <c r="F37" s="376">
        <f>'2d - Grande Foire'!F33</f>
        <v>0</v>
      </c>
    </row>
    <row r="38" spans="3:6" ht="12" customHeight="1">
      <c r="C38" s="15" t="s">
        <v>184</v>
      </c>
      <c r="D38" s="373"/>
      <c r="E38" s="374"/>
      <c r="F38" s="374"/>
    </row>
    <row r="39" spans="3:6" ht="12" customHeight="1">
      <c r="C39" s="20" t="s">
        <v>186</v>
      </c>
      <c r="D39" s="355">
        <f t="shared" ref="D39:F39" si="2">SUM(D40:D44)</f>
        <v>0</v>
      </c>
      <c r="E39" s="356">
        <f t="shared" si="2"/>
        <v>0</v>
      </c>
      <c r="F39" s="356">
        <f t="shared" si="2"/>
        <v>0</v>
      </c>
    </row>
    <row r="40" spans="3:6" ht="12" customHeight="1">
      <c r="C40" s="14" t="s">
        <v>180</v>
      </c>
      <c r="D40" s="371">
        <f>'2e - Autres events org. propre'!D15</f>
        <v>0</v>
      </c>
      <c r="E40" s="371">
        <f>'2e - Autres events org. propre'!E15</f>
        <v>0</v>
      </c>
      <c r="F40" s="371">
        <f>'2e - Autres events org. propre'!F15</f>
        <v>0</v>
      </c>
    </row>
    <row r="41" spans="3:6" ht="12" customHeight="1">
      <c r="C41" s="14" t="s">
        <v>181</v>
      </c>
      <c r="D41" s="372">
        <f>'2e - Autres events org. propre'!D21</f>
        <v>0</v>
      </c>
      <c r="E41" s="372">
        <f>'2e - Autres events org. propre'!E21</f>
        <v>0</v>
      </c>
      <c r="F41" s="372">
        <f>'2e - Autres events org. propre'!F21</f>
        <v>0</v>
      </c>
    </row>
    <row r="42" spans="3:6" ht="12" customHeight="1">
      <c r="C42" s="14" t="s">
        <v>182</v>
      </c>
      <c r="D42" s="376">
        <f>'2e - Autres events org. propre'!D27</f>
        <v>0</v>
      </c>
      <c r="E42" s="376">
        <f>'2e - Autres events org. propre'!E27</f>
        <v>0</v>
      </c>
      <c r="F42" s="376">
        <f>'2e - Autres events org. propre'!F27</f>
        <v>0</v>
      </c>
    </row>
    <row r="43" spans="3:6" ht="12" customHeight="1">
      <c r="C43" s="14" t="s">
        <v>187</v>
      </c>
      <c r="D43" s="376">
        <f>'2e - Autres events org. propre'!D33</f>
        <v>0</v>
      </c>
      <c r="E43" s="376">
        <f>'2e - Autres events org. propre'!E33</f>
        <v>0</v>
      </c>
      <c r="F43" s="376">
        <f>'2e - Autres events org. propre'!F33</f>
        <v>0</v>
      </c>
    </row>
    <row r="44" spans="3:6" ht="12" customHeight="1">
      <c r="C44" s="15" t="s">
        <v>184</v>
      </c>
      <c r="D44" s="372"/>
      <c r="E44" s="376"/>
      <c r="F44" s="376"/>
    </row>
    <row r="45" spans="3:6" ht="13.5" customHeight="1">
      <c r="C45" s="20" t="s">
        <v>7</v>
      </c>
      <c r="D45" s="355">
        <f>SUM(D46:D48)</f>
        <v>0</v>
      </c>
      <c r="E45" s="355">
        <f t="shared" ref="E45:F45" si="3">SUM(E46:E48)</f>
        <v>0</v>
      </c>
      <c r="F45" s="355">
        <f t="shared" si="3"/>
        <v>0</v>
      </c>
    </row>
    <row r="46" spans="3:6" ht="11.25" customHeight="1">
      <c r="C46" s="14" t="s">
        <v>84</v>
      </c>
      <c r="D46" s="357">
        <v>0</v>
      </c>
      <c r="E46" s="357">
        <v>0</v>
      </c>
      <c r="F46" s="357">
        <v>0</v>
      </c>
    </row>
    <row r="47" spans="3:6">
      <c r="C47" s="14" t="s">
        <v>33</v>
      </c>
      <c r="D47" s="358">
        <v>0</v>
      </c>
      <c r="E47" s="358">
        <v>0</v>
      </c>
      <c r="F47" s="358">
        <v>0</v>
      </c>
    </row>
    <row r="48" spans="3:6" ht="12" customHeight="1">
      <c r="C48" s="15" t="s">
        <v>11</v>
      </c>
      <c r="D48" s="359">
        <v>0</v>
      </c>
      <c r="E48" s="359">
        <v>0</v>
      </c>
      <c r="F48" s="359">
        <v>0</v>
      </c>
    </row>
    <row r="49" spans="3:6" ht="15" customHeight="1">
      <c r="C49" s="108" t="s">
        <v>6</v>
      </c>
      <c r="D49" s="365">
        <f>D15+D21+D27+D33+D45+D39</f>
        <v>0</v>
      </c>
      <c r="E49" s="365">
        <f t="shared" ref="E49:F49" si="4">E15+E21+E27+E33+E45+E39</f>
        <v>0</v>
      </c>
      <c r="F49" s="365">
        <f t="shared" si="4"/>
        <v>0</v>
      </c>
    </row>
    <row r="50" spans="3:6" ht="15" customHeight="1">
      <c r="C50" s="17"/>
      <c r="D50" s="16"/>
      <c r="E50" s="16"/>
      <c r="F50" s="16"/>
    </row>
    <row r="51" spans="3:6" ht="36" customHeight="1">
      <c r="C51" s="108" t="s">
        <v>9</v>
      </c>
      <c r="D51" s="148" t="str">
        <f>D14</f>
        <v>Du 01/01/2024 au 31/12/2024</v>
      </c>
      <c r="E51" s="148" t="str">
        <f>E14</f>
        <v>Du 01/01/2025 au 31/12/2025</v>
      </c>
      <c r="F51" s="148" t="str">
        <f>F14</f>
        <v>Du 01/01/2026 au 31/12/2026</v>
      </c>
    </row>
    <row r="52" spans="3:6" ht="13.5" customHeight="1">
      <c r="C52" s="20" t="s">
        <v>5</v>
      </c>
      <c r="D52" s="355">
        <f>SUM(D53:D58)</f>
        <v>0</v>
      </c>
      <c r="E52" s="356">
        <f>SUM(E53:E58)</f>
        <v>0</v>
      </c>
      <c r="F52" s="356">
        <f>SUM(F53:F58)</f>
        <v>0</v>
      </c>
    </row>
    <row r="53" spans="3:6" ht="11.25" customHeight="1">
      <c r="C53" s="14" t="s">
        <v>28</v>
      </c>
      <c r="D53" s="371">
        <f>'2a Foires, Sal gd public et pro'!D43</f>
        <v>0</v>
      </c>
      <c r="E53" s="377">
        <f>'2a Foires, Sal gd public et pro'!E43</f>
        <v>0</v>
      </c>
      <c r="F53" s="377">
        <f>'2a Foires, Sal gd public et pro'!F43</f>
        <v>0</v>
      </c>
    </row>
    <row r="54" spans="3:6" ht="12" customHeight="1">
      <c r="C54" s="14" t="s">
        <v>27</v>
      </c>
      <c r="D54" s="372">
        <f>'2b Congrès, conv, événement'!D42</f>
        <v>0</v>
      </c>
      <c r="E54" s="376">
        <f>'2b Congrès, conv, événement'!E42</f>
        <v>0</v>
      </c>
      <c r="F54" s="376">
        <f>'2b Congrès, conv, événement'!F42</f>
        <v>0</v>
      </c>
    </row>
    <row r="55" spans="3:6" ht="11.25" customHeight="1">
      <c r="C55" s="14" t="s">
        <v>219</v>
      </c>
      <c r="D55" s="376">
        <f>'2c - Autres events org. tiers'!D42</f>
        <v>0</v>
      </c>
      <c r="E55" s="376">
        <f>'2c - Autres events org. tiers'!E42</f>
        <v>0</v>
      </c>
      <c r="F55" s="376">
        <f>'2c - Autres events org. tiers'!F42</f>
        <v>0</v>
      </c>
    </row>
    <row r="56" spans="3:6" ht="12" customHeight="1">
      <c r="C56" s="14" t="s">
        <v>229</v>
      </c>
      <c r="D56" s="376">
        <f>'2d - Grande Foire'!D42</f>
        <v>0</v>
      </c>
      <c r="E56" s="376">
        <f>'2d - Grande Foire'!E42</f>
        <v>0</v>
      </c>
      <c r="F56" s="376">
        <f>'2d - Grande Foire'!F42</f>
        <v>0</v>
      </c>
    </row>
    <row r="57" spans="3:6" ht="12" customHeight="1">
      <c r="C57" s="14" t="s">
        <v>220</v>
      </c>
      <c r="D57" s="376">
        <f>'2e - Autres events org. propre'!D50</f>
        <v>0</v>
      </c>
      <c r="E57" s="376">
        <f>'2e - Autres events org. propre'!E50</f>
        <v>0</v>
      </c>
      <c r="F57" s="376">
        <f>'2e - Autres events org. propre'!F50</f>
        <v>0</v>
      </c>
    </row>
    <row r="58" spans="3:6" ht="12" customHeight="1">
      <c r="C58" s="15" t="s">
        <v>11</v>
      </c>
      <c r="D58" s="374"/>
      <c r="E58" s="374"/>
      <c r="F58" s="374"/>
    </row>
    <row r="59" spans="3:6" ht="15" customHeight="1">
      <c r="C59" s="108" t="s">
        <v>4</v>
      </c>
      <c r="D59" s="365">
        <f>D52</f>
        <v>0</v>
      </c>
      <c r="E59" s="365">
        <f>E52</f>
        <v>0</v>
      </c>
      <c r="F59" s="365">
        <f>F52</f>
        <v>0</v>
      </c>
    </row>
    <row r="60" spans="3:6" ht="5.45" customHeight="1">
      <c r="C60" s="17"/>
      <c r="D60" s="366"/>
      <c r="E60" s="366"/>
      <c r="F60" s="366"/>
    </row>
    <row r="61" spans="3:6" ht="18">
      <c r="C61" s="110" t="s">
        <v>10</v>
      </c>
      <c r="D61" s="365">
        <f>D49-D59</f>
        <v>0</v>
      </c>
      <c r="E61" s="365">
        <f>E49-E59</f>
        <v>0</v>
      </c>
      <c r="F61" s="365">
        <f>F49-F59</f>
        <v>0</v>
      </c>
    </row>
    <row r="62" spans="3:6" ht="5.45" customHeight="1">
      <c r="C62" s="17"/>
      <c r="D62" s="16"/>
      <c r="E62" s="16"/>
      <c r="F62" s="16"/>
    </row>
    <row r="63" spans="3:6" ht="36" customHeight="1">
      <c r="C63" s="108" t="s">
        <v>3</v>
      </c>
      <c r="D63" s="148" t="str">
        <f>D51</f>
        <v>Du 01/01/2024 au 31/12/2024</v>
      </c>
      <c r="E63" s="148" t="str">
        <f>E51</f>
        <v>Du 01/01/2025 au 31/12/2025</v>
      </c>
      <c r="F63" s="148" t="str">
        <f>F51</f>
        <v>Du 01/01/2026 au 31/12/2026</v>
      </c>
    </row>
    <row r="64" spans="3:6" ht="12" customHeight="1">
      <c r="C64" s="14" t="s">
        <v>83</v>
      </c>
      <c r="D64" s="378">
        <f>'4a Détail personnel'!K43</f>
        <v>0</v>
      </c>
      <c r="E64" s="378">
        <f>'4a Détail personnel'!L43</f>
        <v>0</v>
      </c>
      <c r="F64" s="378">
        <f>'4a Détail personnel'!M43</f>
        <v>0</v>
      </c>
    </row>
    <row r="65" spans="3:6" ht="12" customHeight="1">
      <c r="C65" s="14" t="s">
        <v>25</v>
      </c>
      <c r="D65" s="363">
        <v>0</v>
      </c>
      <c r="E65" s="363">
        <v>0</v>
      </c>
      <c r="F65" s="363">
        <v>0</v>
      </c>
    </row>
    <row r="66" spans="3:6" ht="12" customHeight="1">
      <c r="C66" s="14" t="s">
        <v>26</v>
      </c>
      <c r="D66" s="363">
        <v>0</v>
      </c>
      <c r="E66" s="363">
        <v>0</v>
      </c>
      <c r="F66" s="363">
        <v>0</v>
      </c>
    </row>
    <row r="67" spans="3:6" ht="12.75" customHeight="1">
      <c r="C67" s="14" t="s">
        <v>2</v>
      </c>
      <c r="D67" s="363">
        <v>0</v>
      </c>
      <c r="E67" s="363">
        <v>0</v>
      </c>
      <c r="F67" s="363">
        <v>0</v>
      </c>
    </row>
    <row r="68" spans="3:6" ht="12.75" customHeight="1">
      <c r="C68" s="14" t="s">
        <v>88</v>
      </c>
      <c r="D68" s="363">
        <v>0</v>
      </c>
      <c r="E68" s="363">
        <v>0</v>
      </c>
      <c r="F68" s="363">
        <v>0</v>
      </c>
    </row>
    <row r="69" spans="3:6" ht="12.75" customHeight="1">
      <c r="C69" s="14" t="s">
        <v>89</v>
      </c>
      <c r="D69" s="363">
        <v>0</v>
      </c>
      <c r="E69" s="363">
        <v>0</v>
      </c>
      <c r="F69" s="363">
        <v>0</v>
      </c>
    </row>
    <row r="70" spans="3:6" ht="12.75" customHeight="1">
      <c r="C70" s="14" t="s">
        <v>91</v>
      </c>
      <c r="D70" s="363">
        <v>0</v>
      </c>
      <c r="E70" s="363">
        <v>0</v>
      </c>
      <c r="F70" s="363">
        <v>0</v>
      </c>
    </row>
    <row r="71" spans="3:6" ht="12.75" customHeight="1">
      <c r="C71" s="14" t="s">
        <v>92</v>
      </c>
      <c r="D71" s="363">
        <v>0</v>
      </c>
      <c r="E71" s="363">
        <v>0</v>
      </c>
      <c r="F71" s="363">
        <v>0</v>
      </c>
    </row>
    <row r="72" spans="3:6" ht="12.75" customHeight="1">
      <c r="C72" s="14" t="s">
        <v>93</v>
      </c>
      <c r="D72" s="363">
        <v>0</v>
      </c>
      <c r="E72" s="363">
        <v>0</v>
      </c>
      <c r="F72" s="363">
        <v>0</v>
      </c>
    </row>
    <row r="73" spans="3:6" ht="12.75" customHeight="1">
      <c r="C73" s="14" t="s">
        <v>90</v>
      </c>
      <c r="D73" s="363">
        <v>0</v>
      </c>
      <c r="E73" s="363">
        <v>0</v>
      </c>
      <c r="F73" s="363">
        <v>0</v>
      </c>
    </row>
    <row r="74" spans="3:6" ht="12.75" customHeight="1">
      <c r="C74" s="14" t="s">
        <v>94</v>
      </c>
      <c r="D74" s="363">
        <v>0</v>
      </c>
      <c r="E74" s="363">
        <v>0</v>
      </c>
      <c r="F74" s="363">
        <v>0</v>
      </c>
    </row>
    <row r="75" spans="3:6" ht="12.75" customHeight="1">
      <c r="C75" s="14" t="s">
        <v>95</v>
      </c>
      <c r="D75" s="363">
        <v>0</v>
      </c>
      <c r="E75" s="363">
        <v>0</v>
      </c>
      <c r="F75" s="363">
        <v>0</v>
      </c>
    </row>
    <row r="76" spans="3:6" ht="12.75" customHeight="1">
      <c r="C76" s="14" t="s">
        <v>96</v>
      </c>
      <c r="D76" s="363">
        <v>0</v>
      </c>
      <c r="E76" s="363">
        <v>0</v>
      </c>
      <c r="F76" s="363">
        <v>0</v>
      </c>
    </row>
    <row r="77" spans="3:6" ht="12.75" customHeight="1">
      <c r="C77" s="14" t="s">
        <v>97</v>
      </c>
      <c r="D77" s="363">
        <v>0</v>
      </c>
      <c r="E77" s="363">
        <v>0</v>
      </c>
      <c r="F77" s="363">
        <v>0</v>
      </c>
    </row>
    <row r="78" spans="3:6" ht="12.75" customHeight="1">
      <c r="C78" s="14" t="s">
        <v>98</v>
      </c>
      <c r="D78" s="363">
        <v>0</v>
      </c>
      <c r="E78" s="363">
        <v>0</v>
      </c>
      <c r="F78" s="363">
        <v>0</v>
      </c>
    </row>
    <row r="79" spans="3:6" ht="12.75" customHeight="1">
      <c r="C79" s="14" t="s">
        <v>99</v>
      </c>
      <c r="D79" s="363">
        <v>0</v>
      </c>
      <c r="E79" s="363">
        <v>0</v>
      </c>
      <c r="F79" s="363">
        <v>0</v>
      </c>
    </row>
    <row r="80" spans="3:6" ht="12.6" customHeight="1">
      <c r="C80" s="14" t="s">
        <v>86</v>
      </c>
      <c r="D80" s="363">
        <v>0</v>
      </c>
      <c r="E80" s="363">
        <v>0</v>
      </c>
      <c r="F80" s="363">
        <v>0</v>
      </c>
    </row>
    <row r="81" spans="3:6" ht="12.75" customHeight="1">
      <c r="C81" s="14" t="s">
        <v>86</v>
      </c>
      <c r="D81" s="363">
        <v>0</v>
      </c>
      <c r="E81" s="363">
        <v>0</v>
      </c>
      <c r="F81" s="363">
        <v>0</v>
      </c>
    </row>
    <row r="82" spans="3:6" ht="12.75" customHeight="1">
      <c r="C82" s="14" t="s">
        <v>86</v>
      </c>
      <c r="D82" s="363">
        <v>0</v>
      </c>
      <c r="E82" s="363">
        <v>0</v>
      </c>
      <c r="F82" s="363">
        <v>0</v>
      </c>
    </row>
    <row r="83" spans="3:6" ht="12.75" customHeight="1">
      <c r="C83" s="14" t="s">
        <v>86</v>
      </c>
      <c r="D83" s="363">
        <v>0</v>
      </c>
      <c r="E83" s="363">
        <v>0</v>
      </c>
      <c r="F83" s="363">
        <v>0</v>
      </c>
    </row>
    <row r="84" spans="3:6" ht="12" customHeight="1">
      <c r="C84" s="14" t="s">
        <v>87</v>
      </c>
      <c r="D84" s="358">
        <v>0</v>
      </c>
      <c r="E84" s="358">
        <v>0</v>
      </c>
      <c r="F84" s="358">
        <v>0</v>
      </c>
    </row>
    <row r="85" spans="3:6" ht="12" customHeight="1">
      <c r="C85" s="14" t="s">
        <v>87</v>
      </c>
      <c r="D85" s="358">
        <v>0</v>
      </c>
      <c r="E85" s="358">
        <v>0</v>
      </c>
      <c r="F85" s="358">
        <v>0</v>
      </c>
    </row>
    <row r="86" spans="3:6" ht="12" customHeight="1">
      <c r="C86" s="14" t="s">
        <v>87</v>
      </c>
      <c r="D86" s="358">
        <v>0</v>
      </c>
      <c r="E86" s="358">
        <v>0</v>
      </c>
      <c r="F86" s="358">
        <v>0</v>
      </c>
    </row>
    <row r="87" spans="3:6" ht="12" customHeight="1">
      <c r="C87" s="14" t="s">
        <v>87</v>
      </c>
      <c r="D87" s="358">
        <v>0</v>
      </c>
      <c r="E87" s="358">
        <v>0</v>
      </c>
      <c r="F87" s="358">
        <v>0</v>
      </c>
    </row>
    <row r="88" spans="3:6" ht="12" customHeight="1">
      <c r="C88" s="212" t="s">
        <v>164</v>
      </c>
      <c r="D88" s="379">
        <f>SUM(D89:D89)</f>
        <v>0</v>
      </c>
      <c r="E88" s="379">
        <f>SUM(E89:E89)</f>
        <v>0</v>
      </c>
      <c r="F88" s="379">
        <f>SUM(F89:F89)</f>
        <v>0</v>
      </c>
    </row>
    <row r="89" spans="3:6" s="11" customFormat="1" ht="12" customHeight="1">
      <c r="C89" s="213" t="s">
        <v>34</v>
      </c>
      <c r="D89" s="380">
        <f>'10 - Redevance'!D15</f>
        <v>0</v>
      </c>
      <c r="E89" s="380">
        <f>'10 - Redevance'!E15</f>
        <v>0</v>
      </c>
      <c r="F89" s="380">
        <f>'10 - Redevance'!F15</f>
        <v>0</v>
      </c>
    </row>
    <row r="90" spans="3:6" ht="15" customHeight="1">
      <c r="C90" s="108" t="s">
        <v>1</v>
      </c>
      <c r="D90" s="365">
        <f>SUM(D64:D88)</f>
        <v>0</v>
      </c>
      <c r="E90" s="365">
        <f>SUM(E64:E88)</f>
        <v>0</v>
      </c>
      <c r="F90" s="365">
        <f>SUM(F64:F88)</f>
        <v>0</v>
      </c>
    </row>
    <row r="91" spans="3:6" ht="5.45" customHeight="1">
      <c r="C91" s="17"/>
      <c r="D91" s="366"/>
      <c r="E91" s="366"/>
      <c r="F91" s="366"/>
    </row>
    <row r="92" spans="3:6" ht="18">
      <c r="C92" s="110" t="s">
        <v>0</v>
      </c>
      <c r="D92" s="365">
        <f>D61-D90</f>
        <v>0</v>
      </c>
      <c r="E92" s="365">
        <f>E61-E90</f>
        <v>0</v>
      </c>
      <c r="F92" s="365">
        <f>F61-F90</f>
        <v>0</v>
      </c>
    </row>
    <row r="93" spans="3:6" ht="15" customHeight="1">
      <c r="C93" s="17"/>
      <c r="D93" s="366"/>
      <c r="E93" s="366"/>
      <c r="F93" s="366"/>
    </row>
    <row r="94" spans="3:6" ht="12.75" customHeight="1">
      <c r="C94" s="18" t="s">
        <v>223</v>
      </c>
      <c r="D94" s="378">
        <f>'7 - Amortissement'!E39</f>
        <v>0</v>
      </c>
      <c r="E94" s="378">
        <f>'7 - Amortissement'!H39</f>
        <v>0</v>
      </c>
      <c r="F94" s="378">
        <f>'7 - Amortissement'!K39</f>
        <v>0</v>
      </c>
    </row>
    <row r="95" spans="3:6" ht="12.75" customHeight="1">
      <c r="C95" s="14" t="s">
        <v>224</v>
      </c>
      <c r="D95" s="363">
        <v>0</v>
      </c>
      <c r="E95" s="363">
        <v>0</v>
      </c>
      <c r="F95" s="363">
        <v>0</v>
      </c>
    </row>
    <row r="96" spans="3:6" ht="18">
      <c r="C96" s="110" t="s">
        <v>85</v>
      </c>
      <c r="D96" s="365">
        <f t="shared" ref="D96:F96" si="5">D92-D94-D95</f>
        <v>0</v>
      </c>
      <c r="E96" s="365">
        <f>E92-E94-E95</f>
        <v>0</v>
      </c>
      <c r="F96" s="365">
        <f t="shared" si="5"/>
        <v>0</v>
      </c>
    </row>
  </sheetData>
  <phoneticPr fontId="29" type="noConversion"/>
  <pageMargins left="0.23622047244094491" right="0.23622047244094491" top="0.74803149606299213" bottom="0.74803149606299213" header="0.31496062992125984" footer="0.31496062992125984"/>
  <pageSetup paperSize="8" scale="68" orientation="landscape" verticalDpi="300" r:id="rId1"/>
  <headerFooter alignWithMargins="0">
    <oddHeader>&amp;LVille de Lille&amp;CCompte d'Exploitation Prévisionnel&amp;RDSP  - Lille Grand Palais</oddHeader>
    <oddFooter>&amp;R&amp;P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J53"/>
  <sheetViews>
    <sheetView showGridLines="0" zoomScaleNormal="100" workbookViewId="0">
      <pane xSplit="3" ySplit="14" topLeftCell="D43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customWidth="1"/>
    <col min="3" max="3" width="92.28515625" customWidth="1"/>
    <col min="4" max="6" width="11.28515625" customWidth="1"/>
    <col min="7" max="10" width="10.85546875" customWidth="1"/>
    <col min="11" max="16384" width="10.85546875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2a Foires, Sal gd public et pro</v>
      </c>
    </row>
    <row r="5" spans="1:10" s="57" customFormat="1"/>
    <row r="6" spans="1:10" s="22" customFormat="1" ht="14.25">
      <c r="A6" s="23"/>
      <c r="B6" s="24"/>
      <c r="C6" s="24"/>
      <c r="D6" s="24"/>
      <c r="E6" s="24"/>
    </row>
    <row r="7" spans="1:10" s="22" customFormat="1" ht="18">
      <c r="A7" s="23"/>
      <c r="B7" s="95" t="str" cm="1">
        <f t="array" aca="1" ref="B7" ca="1">"Onglet " &amp; (RIGHT(CELL("filename",A1),LEN(CELL("nomfichier",A1))-SEARCH("]",CELL("nomfichier",A1))))</f>
        <v>Onglet 2a Foires, Sal gd public et pro</v>
      </c>
      <c r="C7" s="102"/>
      <c r="D7" s="102"/>
      <c r="E7" s="102"/>
      <c r="F7" s="102"/>
      <c r="G7" s="102"/>
      <c r="H7" s="102"/>
      <c r="I7" s="102"/>
      <c r="J7" s="102"/>
    </row>
    <row r="8" spans="1:10" s="2" customFormat="1">
      <c r="D8" s="1"/>
    </row>
    <row r="9" spans="1:10" s="2" customFormat="1" ht="14.25">
      <c r="B9" s="25" t="s">
        <v>193</v>
      </c>
      <c r="D9" s="1"/>
    </row>
    <row r="10" spans="1:10" s="2" customFormat="1">
      <c r="D10" s="1"/>
    </row>
    <row r="11" spans="1:10" s="2" customFormat="1" ht="15">
      <c r="D11" s="37" t="s">
        <v>101</v>
      </c>
    </row>
    <row r="12" spans="1:10" s="2" customFormat="1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s="2" customFormat="1" ht="36" customHeight="1">
      <c r="C14" s="108" t="s">
        <v>8</v>
      </c>
      <c r="D14" s="148" t="str">
        <f>'1 - CEP global'!D14</f>
        <v>Du 01/01/2024 au 31/12/2024</v>
      </c>
      <c r="E14" s="148" t="str">
        <f>'1 - CEP global'!E14</f>
        <v>Du 01/01/2025 au 31/12/2025</v>
      </c>
      <c r="F14" s="148" t="str">
        <f>'1 - CEP global'!F14</f>
        <v>Du 01/01/2026 au 31/12/2026</v>
      </c>
    </row>
    <row r="15" spans="1:10" s="2" customFormat="1" ht="13.5" customHeight="1">
      <c r="C15" s="20" t="str">
        <f>'1 - CEP global'!C16</f>
        <v>Location d'espaces</v>
      </c>
      <c r="D15" s="355">
        <f>SUM(D16:D21)</f>
        <v>0</v>
      </c>
      <c r="E15" s="356">
        <f t="shared" ref="E15:F15" si="0">SUM(E16:E21)</f>
        <v>0</v>
      </c>
      <c r="F15" s="356">
        <f t="shared" si="0"/>
        <v>0</v>
      </c>
    </row>
    <row r="16" spans="1:10">
      <c r="C16" s="149" t="s">
        <v>12</v>
      </c>
      <c r="D16" s="357"/>
      <c r="E16" s="357"/>
      <c r="F16" s="357"/>
    </row>
    <row r="17" spans="3:6" ht="12" customHeight="1">
      <c r="C17" s="150"/>
      <c r="D17" s="358"/>
      <c r="E17" s="358"/>
      <c r="F17" s="358"/>
    </row>
    <row r="18" spans="3:6" ht="12" customHeight="1">
      <c r="C18" s="150"/>
      <c r="D18" s="358"/>
      <c r="E18" s="358"/>
      <c r="F18" s="358"/>
    </row>
    <row r="19" spans="3:6" ht="11.25" customHeight="1">
      <c r="C19" s="150"/>
      <c r="D19" s="358"/>
      <c r="E19" s="358"/>
      <c r="F19" s="358"/>
    </row>
    <row r="20" spans="3:6" ht="12" customHeight="1">
      <c r="C20" s="150"/>
      <c r="D20" s="358"/>
      <c r="E20" s="358"/>
      <c r="F20" s="358"/>
    </row>
    <row r="21" spans="3:6" ht="12" customHeight="1">
      <c r="C21" s="150"/>
      <c r="D21" s="359"/>
      <c r="E21" s="359"/>
      <c r="F21" s="359"/>
    </row>
    <row r="22" spans="3:6" s="2" customFormat="1" ht="13.5" customHeight="1">
      <c r="C22" s="20" t="str">
        <f>'1 - CEP global'!C17</f>
        <v>Prestations annexes</v>
      </c>
      <c r="D22" s="360">
        <f t="shared" ref="D22:F22" si="1">SUM(D23:D27)</f>
        <v>0</v>
      </c>
      <c r="E22" s="361">
        <f t="shared" si="1"/>
        <v>0</v>
      </c>
      <c r="F22" s="361">
        <f t="shared" si="1"/>
        <v>0</v>
      </c>
    </row>
    <row r="23" spans="3:6" ht="12" customHeight="1">
      <c r="C23" s="149" t="s">
        <v>166</v>
      </c>
      <c r="D23" s="362"/>
      <c r="E23" s="362"/>
      <c r="F23" s="358"/>
    </row>
    <row r="24" spans="3:6" ht="12" customHeight="1">
      <c r="C24" s="150"/>
      <c r="D24" s="358"/>
      <c r="E24" s="358"/>
      <c r="F24" s="358"/>
    </row>
    <row r="25" spans="3:6" ht="11.25" customHeight="1">
      <c r="C25" s="14"/>
      <c r="D25" s="358"/>
      <c r="E25" s="358"/>
      <c r="F25" s="358"/>
    </row>
    <row r="26" spans="3:6" ht="13.5" customHeight="1">
      <c r="C26" s="151"/>
      <c r="D26" s="358"/>
      <c r="E26" s="358"/>
      <c r="F26" s="358"/>
    </row>
    <row r="27" spans="3:6" ht="12" customHeight="1">
      <c r="C27" s="152"/>
      <c r="D27" s="359"/>
      <c r="E27" s="359"/>
      <c r="F27" s="359"/>
    </row>
    <row r="28" spans="3:6" s="2" customFormat="1" ht="13.5" customHeight="1">
      <c r="C28" s="20" t="str">
        <f>'1 - CEP global'!C18</f>
        <v>Prestations "food &amp; beverage"</v>
      </c>
      <c r="D28" s="360">
        <f>SUM(D29:D33)</f>
        <v>0</v>
      </c>
      <c r="E28" s="361">
        <f t="shared" ref="E28:F28" si="2">SUM(E29:E33)</f>
        <v>0</v>
      </c>
      <c r="F28" s="361">
        <f t="shared" si="2"/>
        <v>0</v>
      </c>
    </row>
    <row r="29" spans="3:6" ht="12" customHeight="1">
      <c r="C29" s="153" t="s">
        <v>166</v>
      </c>
      <c r="D29" s="362"/>
      <c r="E29" s="362"/>
      <c r="F29" s="357"/>
    </row>
    <row r="30" spans="3:6" ht="12" customHeight="1">
      <c r="C30" s="153"/>
      <c r="D30" s="364"/>
      <c r="E30" s="364"/>
      <c r="F30" s="358"/>
    </row>
    <row r="31" spans="3:6" ht="12.75" customHeight="1">
      <c r="C31" s="14"/>
      <c r="D31" s="364"/>
      <c r="E31" s="364"/>
      <c r="F31" s="358"/>
    </row>
    <row r="32" spans="3:6" ht="12.75" customHeight="1">
      <c r="C32" s="14"/>
      <c r="D32" s="358"/>
      <c r="E32" s="363"/>
      <c r="F32" s="358"/>
    </row>
    <row r="33" spans="3:6" ht="12" customHeight="1">
      <c r="C33" s="152"/>
      <c r="D33" s="359"/>
      <c r="E33" s="359"/>
      <c r="F33" s="359"/>
    </row>
    <row r="34" spans="3:6" ht="12" customHeight="1">
      <c r="C34" s="20" t="str">
        <f>'1 - CEP global'!C19</f>
        <v>Autres produits</v>
      </c>
      <c r="D34" s="360">
        <f>SUM(D35:D39)</f>
        <v>0</v>
      </c>
      <c r="E34" s="361">
        <f>SUM(E35:E39)</f>
        <v>0</v>
      </c>
      <c r="F34" s="361">
        <f>SUM(F35:F39)</f>
        <v>0</v>
      </c>
    </row>
    <row r="35" spans="3:6" ht="12" customHeight="1">
      <c r="C35" s="153" t="s">
        <v>166</v>
      </c>
      <c r="D35" s="362"/>
      <c r="E35" s="362"/>
      <c r="F35" s="357"/>
    </row>
    <row r="36" spans="3:6" ht="12" customHeight="1">
      <c r="C36" s="153"/>
      <c r="D36" s="364"/>
      <c r="E36" s="364"/>
      <c r="F36" s="358"/>
    </row>
    <row r="37" spans="3:6" ht="12" customHeight="1">
      <c r="C37" s="14"/>
      <c r="D37" s="364"/>
      <c r="E37" s="364"/>
      <c r="F37" s="358"/>
    </row>
    <row r="38" spans="3:6" ht="12" customHeight="1">
      <c r="C38" s="14"/>
      <c r="D38" s="358"/>
      <c r="E38" s="363"/>
      <c r="F38" s="358"/>
    </row>
    <row r="39" spans="3:6" ht="12" customHeight="1">
      <c r="C39" s="152"/>
      <c r="D39" s="359"/>
      <c r="E39" s="359"/>
      <c r="F39" s="359"/>
    </row>
    <row r="40" spans="3:6" s="2" customFormat="1" ht="15" customHeight="1">
      <c r="C40" s="108" t="s">
        <v>6</v>
      </c>
      <c r="D40" s="365">
        <f>D15+D22+D28+D34</f>
        <v>0</v>
      </c>
      <c r="E40" s="365">
        <f>E15+E22+E28+E34</f>
        <v>0</v>
      </c>
      <c r="F40" s="365">
        <f>F15+F22+F28+F34</f>
        <v>0</v>
      </c>
    </row>
    <row r="41" spans="3:6" s="2" customFormat="1" ht="15" customHeight="1">
      <c r="C41" s="17"/>
      <c r="D41" s="366"/>
      <c r="E41" s="366"/>
      <c r="F41" s="366"/>
    </row>
    <row r="42" spans="3:6" s="2" customFormat="1" ht="36" customHeight="1">
      <c r="C42" s="109" t="s">
        <v>188</v>
      </c>
      <c r="D42" s="367"/>
      <c r="E42" s="368"/>
      <c r="F42" s="368"/>
    </row>
    <row r="43" spans="3:6" ht="12" customHeight="1">
      <c r="C43" s="20" t="s">
        <v>5</v>
      </c>
      <c r="D43" s="361">
        <f t="shared" ref="D43:F43" si="3">SUM(D44:D50)</f>
        <v>0</v>
      </c>
      <c r="E43" s="361">
        <f t="shared" si="3"/>
        <v>0</v>
      </c>
      <c r="F43" s="361">
        <f t="shared" si="3"/>
        <v>0</v>
      </c>
    </row>
    <row r="44" spans="3:6" ht="12" customHeight="1">
      <c r="C44" s="153" t="s">
        <v>13</v>
      </c>
      <c r="D44" s="357"/>
      <c r="E44" s="357"/>
      <c r="F44" s="357"/>
    </row>
    <row r="45" spans="3:6" ht="12" customHeight="1">
      <c r="C45" s="150"/>
      <c r="D45" s="358"/>
      <c r="E45" s="358"/>
      <c r="F45" s="358"/>
    </row>
    <row r="46" spans="3:6" ht="12" customHeight="1">
      <c r="C46" s="150"/>
      <c r="D46" s="358"/>
      <c r="E46" s="358"/>
      <c r="F46" s="358"/>
    </row>
    <row r="47" spans="3:6" ht="11.25" customHeight="1">
      <c r="C47" s="150"/>
      <c r="D47" s="358"/>
      <c r="E47" s="358"/>
      <c r="F47" s="358"/>
    </row>
    <row r="48" spans="3:6" ht="12" customHeight="1">
      <c r="C48" s="150"/>
      <c r="D48" s="358"/>
      <c r="E48" s="358"/>
      <c r="F48" s="358"/>
    </row>
    <row r="49" spans="3:6" ht="12" customHeight="1">
      <c r="C49" s="150"/>
      <c r="D49" s="358"/>
      <c r="E49" s="358"/>
      <c r="F49" s="358"/>
    </row>
    <row r="50" spans="3:6" ht="12" customHeight="1">
      <c r="C50" s="152"/>
      <c r="D50" s="359"/>
      <c r="E50" s="359"/>
      <c r="F50" s="359"/>
    </row>
    <row r="51" spans="3:6" s="2" customFormat="1" ht="15" customHeight="1">
      <c r="C51" s="108" t="s">
        <v>4</v>
      </c>
      <c r="D51" s="365">
        <f>D43</f>
        <v>0</v>
      </c>
      <c r="E51" s="365">
        <f>E43</f>
        <v>0</v>
      </c>
      <c r="F51" s="365">
        <f>F43</f>
        <v>0</v>
      </c>
    </row>
    <row r="52" spans="3:6" s="2" customFormat="1" ht="5.45" customHeight="1">
      <c r="C52" s="21"/>
      <c r="D52" s="369"/>
      <c r="E52" s="369"/>
      <c r="F52" s="369"/>
    </row>
    <row r="53" spans="3:6" s="2" customFormat="1" ht="18">
      <c r="C53" s="110" t="s">
        <v>10</v>
      </c>
      <c r="D53" s="365">
        <f>D40-D51</f>
        <v>0</v>
      </c>
      <c r="E53" s="365">
        <f>E40-E51</f>
        <v>0</v>
      </c>
      <c r="F53" s="365">
        <f>F40-F51</f>
        <v>0</v>
      </c>
    </row>
  </sheetData>
  <phoneticPr fontId="29" type="noConversion"/>
  <pageMargins left="0.23622047244094491" right="0.23622047244094491" top="0.74803149606299213" bottom="0.74803149606299213" header="0.31496062992125984" footer="0.31496062992125984"/>
  <pageSetup paperSize="8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pageSetUpPr fitToPage="1"/>
  </sheetPr>
  <dimension ref="A1:J67"/>
  <sheetViews>
    <sheetView showGridLines="0" zoomScaleNormal="100" workbookViewId="0">
      <pane xSplit="3" ySplit="14" topLeftCell="D15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customWidth="1"/>
    <col min="3" max="3" width="97.28515625" customWidth="1"/>
    <col min="4" max="6" width="11.28515625" customWidth="1"/>
    <col min="7" max="10" width="10.85546875" customWidth="1"/>
    <col min="11" max="16384" width="10.85546875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2b Congrès, conv, événement</v>
      </c>
    </row>
    <row r="5" spans="1:10" s="57" customFormat="1"/>
    <row r="6" spans="1:10" s="22" customFormat="1" ht="14.25">
      <c r="A6" s="23"/>
      <c r="B6" s="24"/>
      <c r="C6" s="24"/>
      <c r="D6" s="24"/>
      <c r="E6" s="24"/>
    </row>
    <row r="7" spans="1:10" s="22" customFormat="1" ht="18">
      <c r="A7" s="23"/>
      <c r="B7" s="95" t="str" cm="1">
        <f t="array" aca="1" ref="B7" ca="1">"Onglet " &amp; (RIGHT(CELL("filename",A1),LEN(CELL("nomfichier",A1))-SEARCH("]",CELL("nomfichier",A1))))</f>
        <v>Onglet 2b Congrès, conv, événement</v>
      </c>
      <c r="C7" s="102"/>
      <c r="D7" s="102"/>
      <c r="E7" s="102"/>
      <c r="F7" s="102"/>
      <c r="G7" s="102"/>
      <c r="H7" s="102"/>
      <c r="I7" s="102"/>
      <c r="J7" s="102"/>
    </row>
    <row r="8" spans="1:10" s="2" customFormat="1">
      <c r="D8" s="1"/>
      <c r="E8" s="1"/>
    </row>
    <row r="9" spans="1:10" s="2" customFormat="1" ht="14.25">
      <c r="B9" s="25" t="s">
        <v>193</v>
      </c>
      <c r="D9" s="1"/>
      <c r="E9" s="1"/>
    </row>
    <row r="10" spans="1:10" s="2" customFormat="1">
      <c r="D10" s="1"/>
      <c r="E10" s="1"/>
    </row>
    <row r="11" spans="1:10" s="2" customFormat="1" ht="15">
      <c r="D11" s="37" t="s">
        <v>101</v>
      </c>
    </row>
    <row r="12" spans="1:10" s="2" customFormat="1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s="2" customFormat="1" ht="36" customHeight="1">
      <c r="C14" s="108" t="s">
        <v>8</v>
      </c>
      <c r="D14" s="148" t="str">
        <f>'1 - CEP global'!D14</f>
        <v>Du 01/01/2024 au 31/12/2024</v>
      </c>
      <c r="E14" s="148" t="str">
        <f>'1 - CEP global'!E14</f>
        <v>Du 01/01/2025 au 31/12/2025</v>
      </c>
      <c r="F14" s="148" t="str">
        <f>'1 - CEP global'!F14</f>
        <v>Du 01/01/2026 au 31/12/2026</v>
      </c>
    </row>
    <row r="15" spans="1:10" s="2" customFormat="1" ht="13.5" customHeight="1">
      <c r="C15" s="20" t="str">
        <f>'1 - CEP global'!C22</f>
        <v>Location d'espaces</v>
      </c>
      <c r="D15" s="355">
        <f>SUM(D16:D20)</f>
        <v>0</v>
      </c>
      <c r="E15" s="356">
        <f>SUM(E16:E20)</f>
        <v>0</v>
      </c>
      <c r="F15" s="356">
        <f>SUM(F16:F20)</f>
        <v>0</v>
      </c>
    </row>
    <row r="16" spans="1:10" ht="12" customHeight="1">
      <c r="C16" s="149" t="s">
        <v>12</v>
      </c>
      <c r="D16" s="357"/>
      <c r="E16" s="357"/>
      <c r="F16" s="357"/>
    </row>
    <row r="17" spans="3:7" ht="12" customHeight="1">
      <c r="C17" s="150"/>
      <c r="D17" s="358"/>
      <c r="E17" s="358"/>
      <c r="F17" s="358"/>
    </row>
    <row r="18" spans="3:7" ht="11.25" customHeight="1">
      <c r="C18" s="150"/>
      <c r="D18" s="358"/>
      <c r="E18" s="358"/>
      <c r="F18" s="358"/>
    </row>
    <row r="19" spans="3:7" ht="12" customHeight="1">
      <c r="C19" s="150"/>
      <c r="D19" s="358"/>
      <c r="E19" s="358"/>
      <c r="F19" s="358"/>
    </row>
    <row r="20" spans="3:7" ht="12" customHeight="1">
      <c r="C20" s="150"/>
      <c r="D20" s="359"/>
      <c r="E20" s="359"/>
      <c r="F20" s="359"/>
    </row>
    <row r="21" spans="3:7" s="2" customFormat="1" ht="13.5" customHeight="1">
      <c r="C21" s="20" t="str">
        <f>'1 - CEP global'!C23</f>
        <v>Prestations annexes</v>
      </c>
      <c r="D21" s="360">
        <f>SUM(D22:D26)</f>
        <v>0</v>
      </c>
      <c r="E21" s="361">
        <f>SUM(E22:E26)</f>
        <v>0</v>
      </c>
      <c r="F21" s="361">
        <f>SUM(F22:F26)</f>
        <v>0</v>
      </c>
      <c r="G21"/>
    </row>
    <row r="22" spans="3:7" ht="12" customHeight="1">
      <c r="C22" s="149" t="s">
        <v>166</v>
      </c>
      <c r="D22" s="362"/>
      <c r="E22" s="362"/>
      <c r="F22" s="358"/>
    </row>
    <row r="23" spans="3:7" ht="11.25" customHeight="1">
      <c r="C23" s="150"/>
      <c r="D23" s="363"/>
      <c r="E23" s="363"/>
      <c r="F23" s="358"/>
    </row>
    <row r="24" spans="3:7" ht="11.25" customHeight="1">
      <c r="C24" s="150"/>
      <c r="D24" s="358"/>
      <c r="E24" s="358"/>
      <c r="F24" s="358"/>
    </row>
    <row r="25" spans="3:7" ht="13.5" customHeight="1">
      <c r="C25" s="154"/>
      <c r="D25" s="358"/>
      <c r="E25" s="358"/>
      <c r="F25" s="358"/>
    </row>
    <row r="26" spans="3:7" ht="12" customHeight="1">
      <c r="C26" s="155"/>
      <c r="D26" s="359"/>
      <c r="E26" s="359"/>
      <c r="F26" s="359"/>
    </row>
    <row r="27" spans="3:7" ht="12" customHeight="1">
      <c r="C27" s="20" t="str">
        <f>'1 - CEP global'!C24</f>
        <v>Prestations "food &amp; beverage"</v>
      </c>
      <c r="D27" s="360">
        <f>SUM(D28:D32)</f>
        <v>0</v>
      </c>
      <c r="E27" s="361">
        <f>SUM(E28:E32)</f>
        <v>0</v>
      </c>
      <c r="F27" s="356">
        <f>SUM(F28:F32)</f>
        <v>0</v>
      </c>
    </row>
    <row r="28" spans="3:7" ht="12" customHeight="1">
      <c r="C28" s="153" t="s">
        <v>166</v>
      </c>
      <c r="D28" s="362"/>
      <c r="E28" s="362"/>
      <c r="F28" s="370"/>
    </row>
    <row r="29" spans="3:7" ht="12" customHeight="1">
      <c r="C29" s="153"/>
      <c r="D29" s="363"/>
      <c r="E29" s="363"/>
      <c r="F29" s="358"/>
    </row>
    <row r="30" spans="3:7" ht="12" customHeight="1">
      <c r="C30" s="14"/>
      <c r="D30" s="358"/>
      <c r="E30" s="358"/>
      <c r="F30" s="358"/>
    </row>
    <row r="31" spans="3:7" ht="12" customHeight="1">
      <c r="C31" s="14"/>
      <c r="D31" s="358"/>
      <c r="E31" s="358"/>
      <c r="F31" s="358"/>
    </row>
    <row r="32" spans="3:7" ht="12" customHeight="1">
      <c r="C32" s="152"/>
      <c r="D32" s="359"/>
      <c r="E32" s="359"/>
      <c r="F32" s="359"/>
    </row>
    <row r="33" spans="3:6" ht="12" customHeight="1">
      <c r="C33" s="20" t="str">
        <f>'1 - CEP global'!C25</f>
        <v>Autres produits</v>
      </c>
      <c r="D33" s="360">
        <f>SUM(D34:D38)</f>
        <v>0</v>
      </c>
      <c r="E33" s="361">
        <f>SUM(E34:E38)</f>
        <v>0</v>
      </c>
      <c r="F33" s="356">
        <f>SUM(F34:F38)</f>
        <v>0</v>
      </c>
    </row>
    <row r="34" spans="3:6" ht="12" customHeight="1">
      <c r="C34" s="153" t="s">
        <v>166</v>
      </c>
      <c r="D34" s="362"/>
      <c r="E34" s="362"/>
      <c r="F34" s="370"/>
    </row>
    <row r="35" spans="3:6" ht="12" customHeight="1">
      <c r="C35" s="153"/>
      <c r="D35" s="363"/>
      <c r="E35" s="363"/>
      <c r="F35" s="358"/>
    </row>
    <row r="36" spans="3:6" ht="12" customHeight="1">
      <c r="C36" s="14"/>
      <c r="D36" s="358"/>
      <c r="E36" s="358"/>
      <c r="F36" s="358"/>
    </row>
    <row r="37" spans="3:6" ht="12" customHeight="1">
      <c r="C37" s="14"/>
      <c r="D37" s="358"/>
      <c r="E37" s="358"/>
      <c r="F37" s="358"/>
    </row>
    <row r="38" spans="3:6" ht="12" customHeight="1">
      <c r="C38" s="152"/>
      <c r="D38" s="359"/>
      <c r="E38" s="359"/>
      <c r="F38" s="359"/>
    </row>
    <row r="39" spans="3:6" s="2" customFormat="1" ht="15" customHeight="1">
      <c r="C39" s="108" t="s">
        <v>6</v>
      </c>
      <c r="D39" s="365">
        <f>D15+D21+D27+D33</f>
        <v>0</v>
      </c>
      <c r="E39" s="365">
        <f t="shared" ref="E39:F39" si="0">E15+E21+E27+E33</f>
        <v>0</v>
      </c>
      <c r="F39" s="365">
        <f t="shared" si="0"/>
        <v>0</v>
      </c>
    </row>
    <row r="40" spans="3:6" s="2" customFormat="1" ht="15" customHeight="1">
      <c r="C40" s="17"/>
      <c r="D40" s="366"/>
      <c r="E40" s="366"/>
      <c r="F40" s="366"/>
    </row>
    <row r="41" spans="3:6" s="2" customFormat="1" ht="36" customHeight="1">
      <c r="C41" s="109" t="s">
        <v>188</v>
      </c>
      <c r="D41" s="367"/>
      <c r="E41" s="368"/>
      <c r="F41" s="368"/>
    </row>
    <row r="42" spans="3:6" ht="12" customHeight="1">
      <c r="C42" s="156" t="s">
        <v>5</v>
      </c>
      <c r="D42" s="361">
        <f t="shared" ref="D42:F42" si="1">SUM(D43:D49)</f>
        <v>0</v>
      </c>
      <c r="E42" s="361">
        <f t="shared" si="1"/>
        <v>0</v>
      </c>
      <c r="F42" s="361">
        <f t="shared" si="1"/>
        <v>0</v>
      </c>
    </row>
    <row r="43" spans="3:6" ht="12" customHeight="1">
      <c r="C43" s="153" t="s">
        <v>13</v>
      </c>
      <c r="D43" s="357"/>
      <c r="E43" s="357"/>
      <c r="F43" s="357"/>
    </row>
    <row r="44" spans="3:6" ht="12" customHeight="1">
      <c r="C44" s="150"/>
      <c r="D44" s="358"/>
      <c r="E44" s="358"/>
      <c r="F44" s="358"/>
    </row>
    <row r="45" spans="3:6" ht="12" customHeight="1">
      <c r="C45" s="150"/>
      <c r="D45" s="358"/>
      <c r="E45" s="358"/>
      <c r="F45" s="358"/>
    </row>
    <row r="46" spans="3:6" ht="11.25" customHeight="1">
      <c r="C46" s="150"/>
      <c r="D46" s="358"/>
      <c r="E46" s="358"/>
      <c r="F46" s="358"/>
    </row>
    <row r="47" spans="3:6" ht="12" customHeight="1">
      <c r="C47" s="150"/>
      <c r="D47" s="358"/>
      <c r="E47" s="358"/>
      <c r="F47" s="358"/>
    </row>
    <row r="48" spans="3:6" ht="12" customHeight="1">
      <c r="C48" s="150"/>
      <c r="D48" s="358"/>
      <c r="E48" s="358"/>
      <c r="F48" s="358"/>
    </row>
    <row r="49" spans="3:6" ht="12" customHeight="1">
      <c r="C49" s="155"/>
      <c r="D49" s="359"/>
      <c r="E49" s="359"/>
      <c r="F49" s="359"/>
    </row>
    <row r="50" spans="3:6" s="2" customFormat="1" ht="15" customHeight="1">
      <c r="C50" s="108" t="s">
        <v>4</v>
      </c>
      <c r="D50" s="365">
        <f t="shared" ref="D50:F50" si="2">D42</f>
        <v>0</v>
      </c>
      <c r="E50" s="365">
        <f t="shared" si="2"/>
        <v>0</v>
      </c>
      <c r="F50" s="365">
        <f t="shared" si="2"/>
        <v>0</v>
      </c>
    </row>
    <row r="51" spans="3:6" s="2" customFormat="1" ht="5.45" customHeight="1">
      <c r="C51" s="17"/>
      <c r="D51" s="366"/>
      <c r="E51" s="366"/>
      <c r="F51" s="366"/>
    </row>
    <row r="52" spans="3:6" s="2" customFormat="1" ht="18">
      <c r="C52" s="110" t="s">
        <v>10</v>
      </c>
      <c r="D52" s="365">
        <f t="shared" ref="D52:F52" si="3">D39-D50</f>
        <v>0</v>
      </c>
      <c r="E52" s="365">
        <f t="shared" si="3"/>
        <v>0</v>
      </c>
      <c r="F52" s="365">
        <f t="shared" si="3"/>
        <v>0</v>
      </c>
    </row>
    <row r="53" spans="3:6">
      <c r="C53" s="2"/>
      <c r="D53" s="2"/>
      <c r="E53" s="2"/>
      <c r="F53" s="2"/>
    </row>
    <row r="54" spans="3:6">
      <c r="C54" s="2"/>
      <c r="D54" s="2"/>
      <c r="E54" s="2"/>
      <c r="F54" s="2"/>
    </row>
    <row r="55" spans="3:6">
      <c r="C55" s="2"/>
      <c r="D55" s="2"/>
      <c r="E55" s="2"/>
      <c r="F55" s="2"/>
    </row>
    <row r="56" spans="3:6">
      <c r="C56" s="2"/>
      <c r="D56" s="2"/>
      <c r="E56" s="2"/>
      <c r="F56" s="2"/>
    </row>
    <row r="57" spans="3:6">
      <c r="C57" s="2"/>
      <c r="D57" s="2"/>
      <c r="E57" s="2"/>
      <c r="F57" s="2"/>
    </row>
    <row r="58" spans="3:6">
      <c r="C58" s="2"/>
      <c r="D58" s="2"/>
      <c r="E58" s="2"/>
      <c r="F58" s="2"/>
    </row>
    <row r="59" spans="3:6">
      <c r="C59" s="2"/>
      <c r="D59" s="2"/>
      <c r="E59" s="2"/>
      <c r="F59" s="2"/>
    </row>
    <row r="60" spans="3:6">
      <c r="C60" s="2"/>
      <c r="D60" s="2"/>
      <c r="E60" s="2"/>
      <c r="F60" s="2"/>
    </row>
    <row r="61" spans="3:6">
      <c r="C61" s="2"/>
      <c r="D61" s="2"/>
      <c r="E61" s="2"/>
      <c r="F61" s="2"/>
    </row>
    <row r="62" spans="3:6">
      <c r="C62" s="2"/>
      <c r="D62" s="2"/>
      <c r="E62" s="2"/>
      <c r="F62" s="2"/>
    </row>
    <row r="63" spans="3:6">
      <c r="C63" s="2"/>
      <c r="D63" s="2"/>
      <c r="E63" s="2"/>
      <c r="F63" s="2"/>
    </row>
    <row r="64" spans="3:6">
      <c r="C64" s="2"/>
      <c r="D64" s="2"/>
      <c r="E64" s="2"/>
      <c r="F64" s="2"/>
    </row>
    <row r="65" spans="3:6">
      <c r="C65" s="2"/>
      <c r="D65" s="2"/>
      <c r="E65" s="2"/>
      <c r="F65" s="2"/>
    </row>
    <row r="66" spans="3:6">
      <c r="C66" s="2"/>
      <c r="D66" s="2"/>
      <c r="E66" s="2"/>
      <c r="F66" s="2"/>
    </row>
    <row r="67" spans="3:6">
      <c r="C67" s="2"/>
      <c r="D67" s="2"/>
      <c r="E67" s="2"/>
      <c r="F67" s="2"/>
    </row>
  </sheetData>
  <phoneticPr fontId="29" type="noConversion"/>
  <pageMargins left="0.23622047244094491" right="0.23622047244094491" top="0.74803149606299213" bottom="0.74803149606299213" header="0.31496062992125984" footer="0.31496062992125984"/>
  <pageSetup paperSize="8" scale="9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pageSetUpPr fitToPage="1"/>
  </sheetPr>
  <dimension ref="A1:J57"/>
  <sheetViews>
    <sheetView showGridLines="0" zoomScaleNormal="100" workbookViewId="0">
      <pane xSplit="3" ySplit="14" topLeftCell="D15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customWidth="1"/>
    <col min="3" max="3" width="97.28515625" customWidth="1"/>
    <col min="4" max="6" width="11.28515625" customWidth="1"/>
    <col min="7" max="10" width="10.85546875" customWidth="1"/>
    <col min="11" max="16384" width="10.85546875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2c - Autres events org. tiers</v>
      </c>
    </row>
    <row r="5" spans="1:10" s="57" customFormat="1"/>
    <row r="6" spans="1:10" s="159" customFormat="1" ht="14.25">
      <c r="A6" s="157"/>
      <c r="B6" s="158"/>
      <c r="C6" s="158"/>
      <c r="D6" s="158"/>
      <c r="E6" s="158"/>
      <c r="F6" s="158"/>
      <c r="G6" s="158"/>
      <c r="H6" s="158"/>
      <c r="I6" s="158"/>
    </row>
    <row r="7" spans="1:10" s="22" customFormat="1" ht="18">
      <c r="A7" s="23"/>
      <c r="B7" s="95" t="str" cm="1">
        <f t="array" aca="1" ref="B7" ca="1">"Onglet " &amp; (RIGHT(CELL("filename",A1),LEN(CELL("nomfichier",A1))-SEARCH("]",CELL("nomfichier",A1))))</f>
        <v>Onglet 2c - Autres events org. tiers</v>
      </c>
      <c r="C7" s="102"/>
      <c r="D7" s="102"/>
      <c r="E7" s="102"/>
      <c r="F7" s="102"/>
      <c r="G7" s="102"/>
      <c r="H7" s="102"/>
      <c r="I7" s="102"/>
      <c r="J7" s="102"/>
    </row>
    <row r="8" spans="1:10" s="2" customFormat="1">
      <c r="D8" s="1"/>
    </row>
    <row r="9" spans="1:10" s="2" customFormat="1" ht="14.25">
      <c r="B9" s="25" t="s">
        <v>193</v>
      </c>
      <c r="D9" s="1"/>
    </row>
    <row r="10" spans="1:10" s="2" customFormat="1">
      <c r="D10" s="1"/>
    </row>
    <row r="11" spans="1:10" s="2" customFormat="1" ht="15">
      <c r="D11" s="37" t="s">
        <v>101</v>
      </c>
    </row>
    <row r="12" spans="1:10" s="2" customFormat="1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s="2" customFormat="1" ht="36" customHeight="1">
      <c r="C14" s="108" t="s">
        <v>8</v>
      </c>
      <c r="D14" s="148" t="str">
        <f>'2b Congrès, conv, événement'!D14</f>
        <v>Du 01/01/2024 au 31/12/2024</v>
      </c>
      <c r="E14" s="148" t="str">
        <f>'2b Congrès, conv, événement'!E14</f>
        <v>Du 01/01/2025 au 31/12/2025</v>
      </c>
      <c r="F14" s="148" t="str">
        <f>'2b Congrès, conv, événement'!F14</f>
        <v>Du 01/01/2026 au 31/12/2026</v>
      </c>
    </row>
    <row r="15" spans="1:10" s="2" customFormat="1" ht="13.5" customHeight="1">
      <c r="C15" s="20" t="str">
        <f>'1 - CEP global'!C28</f>
        <v>Location d'espaces</v>
      </c>
      <c r="D15" s="355">
        <f>SUM(D16:D20)</f>
        <v>0</v>
      </c>
      <c r="E15" s="356">
        <f>SUM(E16:E20)</f>
        <v>0</v>
      </c>
      <c r="F15" s="356">
        <f>SUM(F16:F20)</f>
        <v>0</v>
      </c>
    </row>
    <row r="16" spans="1:10" s="2" customFormat="1" ht="12" customHeight="1">
      <c r="C16" s="149" t="s">
        <v>12</v>
      </c>
      <c r="D16" s="357"/>
      <c r="E16" s="357"/>
      <c r="F16" s="357"/>
    </row>
    <row r="17" spans="3:6" s="2" customFormat="1" ht="12" customHeight="1">
      <c r="C17" s="150"/>
      <c r="D17" s="358"/>
      <c r="E17" s="358"/>
      <c r="F17" s="358"/>
    </row>
    <row r="18" spans="3:6" s="2" customFormat="1" ht="11.25" customHeight="1">
      <c r="C18" s="150"/>
      <c r="D18" s="358"/>
      <c r="E18" s="358"/>
      <c r="F18" s="358"/>
    </row>
    <row r="19" spans="3:6" s="2" customFormat="1" ht="12" customHeight="1">
      <c r="C19" s="150"/>
      <c r="D19" s="358"/>
      <c r="E19" s="358"/>
      <c r="F19" s="358"/>
    </row>
    <row r="20" spans="3:6" s="2" customFormat="1" ht="12" customHeight="1">
      <c r="C20" s="150"/>
      <c r="D20" s="359"/>
      <c r="E20" s="359"/>
      <c r="F20" s="359"/>
    </row>
    <row r="21" spans="3:6" s="2" customFormat="1" ht="13.5" customHeight="1">
      <c r="C21" s="20" t="str">
        <f>'1 - CEP global'!C29</f>
        <v>Prestations annexes</v>
      </c>
      <c r="D21" s="360">
        <f>SUM(D22:D26)</f>
        <v>0</v>
      </c>
      <c r="E21" s="361">
        <f>SUM(E22:E26)</f>
        <v>0</v>
      </c>
      <c r="F21" s="361">
        <f>SUM(F22:F26)</f>
        <v>0</v>
      </c>
    </row>
    <row r="22" spans="3:6" s="2" customFormat="1" ht="12" customHeight="1">
      <c r="C22" s="149" t="s">
        <v>166</v>
      </c>
      <c r="D22" s="362"/>
      <c r="E22" s="362"/>
      <c r="F22" s="357"/>
    </row>
    <row r="23" spans="3:6" s="2" customFormat="1" ht="11.25" customHeight="1">
      <c r="C23" s="150"/>
      <c r="D23" s="363"/>
      <c r="E23" s="363"/>
      <c r="F23" s="358"/>
    </row>
    <row r="24" spans="3:6" s="2" customFormat="1" ht="12" customHeight="1">
      <c r="C24" s="150"/>
      <c r="D24" s="358"/>
      <c r="E24" s="358"/>
      <c r="F24" s="358"/>
    </row>
    <row r="25" spans="3:6" s="2" customFormat="1" ht="11.25" customHeight="1">
      <c r="C25" s="14"/>
      <c r="D25" s="358"/>
      <c r="E25" s="358"/>
      <c r="F25" s="358"/>
    </row>
    <row r="26" spans="3:6" s="2" customFormat="1" ht="12" customHeight="1">
      <c r="C26" s="150"/>
      <c r="D26" s="359"/>
      <c r="E26" s="359"/>
      <c r="F26" s="359"/>
    </row>
    <row r="27" spans="3:6" s="2" customFormat="1" ht="13.5" customHeight="1">
      <c r="C27" s="20" t="str">
        <f>'1 - CEP global'!C30</f>
        <v>Prestations "food &amp; beverage"</v>
      </c>
      <c r="D27" s="360">
        <f t="shared" ref="D27:F27" si="0">SUM(D28:D32)</f>
        <v>0</v>
      </c>
      <c r="E27" s="361">
        <f t="shared" si="0"/>
        <v>0</v>
      </c>
      <c r="F27" s="361">
        <f t="shared" si="0"/>
        <v>0</v>
      </c>
    </row>
    <row r="28" spans="3:6" s="2" customFormat="1" ht="12" customHeight="1">
      <c r="C28" s="149" t="s">
        <v>166</v>
      </c>
      <c r="D28" s="362"/>
      <c r="E28" s="362"/>
      <c r="F28" s="357"/>
    </row>
    <row r="29" spans="3:6" s="2" customFormat="1" ht="12" customHeight="1">
      <c r="C29" s="153"/>
      <c r="D29" s="364"/>
      <c r="E29" s="364"/>
      <c r="F29" s="358"/>
    </row>
    <row r="30" spans="3:6" s="2" customFormat="1" ht="12.75" customHeight="1">
      <c r="C30" s="14"/>
      <c r="D30" s="364"/>
      <c r="E30" s="364"/>
      <c r="F30" s="358"/>
    </row>
    <row r="31" spans="3:6" s="2" customFormat="1" ht="12.75" customHeight="1">
      <c r="C31" s="14"/>
      <c r="D31" s="358"/>
      <c r="E31" s="363"/>
      <c r="F31" s="358"/>
    </row>
    <row r="32" spans="3:6" s="2" customFormat="1" ht="12" customHeight="1">
      <c r="C32" s="152"/>
      <c r="D32" s="359"/>
      <c r="E32" s="359"/>
      <c r="F32" s="359"/>
    </row>
    <row r="33" spans="3:6" s="2" customFormat="1" ht="12" customHeight="1">
      <c r="C33" s="20" t="str">
        <f>'1 - CEP global'!C31</f>
        <v>Autres produits</v>
      </c>
      <c r="D33" s="360">
        <f t="shared" ref="D33:F33" si="1">SUM(D34:D38)</f>
        <v>0</v>
      </c>
      <c r="E33" s="361">
        <f t="shared" si="1"/>
        <v>0</v>
      </c>
      <c r="F33" s="361">
        <f t="shared" si="1"/>
        <v>0</v>
      </c>
    </row>
    <row r="34" spans="3:6" s="2" customFormat="1" ht="12" customHeight="1">
      <c r="C34" s="149" t="s">
        <v>166</v>
      </c>
      <c r="D34" s="362"/>
      <c r="E34" s="362"/>
      <c r="F34" s="357"/>
    </row>
    <row r="35" spans="3:6" s="2" customFormat="1" ht="12" customHeight="1">
      <c r="C35" s="153"/>
      <c r="D35" s="364"/>
      <c r="E35" s="364"/>
      <c r="F35" s="358"/>
    </row>
    <row r="36" spans="3:6" s="2" customFormat="1" ht="12" customHeight="1">
      <c r="C36" s="14"/>
      <c r="D36" s="364"/>
      <c r="E36" s="364"/>
      <c r="F36" s="358"/>
    </row>
    <row r="37" spans="3:6" s="2" customFormat="1" ht="12" customHeight="1">
      <c r="C37" s="14"/>
      <c r="D37" s="358"/>
      <c r="E37" s="363"/>
      <c r="F37" s="358"/>
    </row>
    <row r="38" spans="3:6" s="2" customFormat="1" ht="12" customHeight="1">
      <c r="C38" s="152"/>
      <c r="D38" s="359"/>
      <c r="E38" s="359"/>
      <c r="F38" s="359"/>
    </row>
    <row r="39" spans="3:6" s="2" customFormat="1" ht="15" customHeight="1">
      <c r="C39" s="108" t="s">
        <v>6</v>
      </c>
      <c r="D39" s="365">
        <f>D15+D21+D27+D33</f>
        <v>0</v>
      </c>
      <c r="E39" s="365">
        <f>E15+E21+E27+E33</f>
        <v>0</v>
      </c>
      <c r="F39" s="365">
        <f>F15+F21+F27+F33</f>
        <v>0</v>
      </c>
    </row>
    <row r="40" spans="3:6" s="2" customFormat="1" ht="5.45" customHeight="1">
      <c r="C40" s="17"/>
      <c r="D40" s="366"/>
      <c r="E40" s="366"/>
      <c r="F40" s="366"/>
    </row>
    <row r="41" spans="3:6" s="2" customFormat="1" ht="36" customHeight="1">
      <c r="C41" s="109" t="s">
        <v>191</v>
      </c>
      <c r="D41" s="367"/>
      <c r="E41" s="368"/>
      <c r="F41" s="368"/>
    </row>
    <row r="42" spans="3:6" s="2" customFormat="1" ht="12" customHeight="1">
      <c r="C42" s="160" t="s">
        <v>5</v>
      </c>
      <c r="D42" s="361">
        <f t="shared" ref="D42:F42" si="2">SUM(D43:D49)</f>
        <v>0</v>
      </c>
      <c r="E42" s="361">
        <f t="shared" si="2"/>
        <v>0</v>
      </c>
      <c r="F42" s="361">
        <f t="shared" si="2"/>
        <v>0</v>
      </c>
    </row>
    <row r="43" spans="3:6" s="2" customFormat="1" ht="12" customHeight="1">
      <c r="C43" s="161" t="s">
        <v>13</v>
      </c>
      <c r="D43" s="357"/>
      <c r="E43" s="357"/>
      <c r="F43" s="357"/>
    </row>
    <row r="44" spans="3:6" s="2" customFormat="1" ht="12" customHeight="1">
      <c r="C44" s="162"/>
      <c r="D44" s="358"/>
      <c r="E44" s="358"/>
      <c r="F44" s="358"/>
    </row>
    <row r="45" spans="3:6" s="2" customFormat="1" ht="12" customHeight="1">
      <c r="C45" s="162"/>
      <c r="D45" s="358"/>
      <c r="E45" s="358"/>
      <c r="F45" s="358"/>
    </row>
    <row r="46" spans="3:6" s="2" customFormat="1" ht="11.25" customHeight="1">
      <c r="C46" s="162"/>
      <c r="D46" s="358"/>
      <c r="E46" s="358"/>
      <c r="F46" s="358"/>
    </row>
    <row r="47" spans="3:6" s="2" customFormat="1" ht="12" customHeight="1">
      <c r="C47" s="162"/>
      <c r="D47" s="358"/>
      <c r="E47" s="358"/>
      <c r="F47" s="358"/>
    </row>
    <row r="48" spans="3:6" s="2" customFormat="1" ht="12" customHeight="1">
      <c r="C48" s="162"/>
      <c r="D48" s="358"/>
      <c r="E48" s="358"/>
      <c r="F48" s="358"/>
    </row>
    <row r="49" spans="3:6" s="2" customFormat="1" ht="12" customHeight="1">
      <c r="C49" s="163"/>
      <c r="D49" s="359"/>
      <c r="E49" s="359"/>
      <c r="F49" s="359"/>
    </row>
    <row r="50" spans="3:6" s="2" customFormat="1" ht="15" customHeight="1">
      <c r="C50" s="108" t="s">
        <v>4</v>
      </c>
      <c r="D50" s="365">
        <f t="shared" ref="D50:F50" si="3">D42</f>
        <v>0</v>
      </c>
      <c r="E50" s="365">
        <f t="shared" si="3"/>
        <v>0</v>
      </c>
      <c r="F50" s="365">
        <f t="shared" si="3"/>
        <v>0</v>
      </c>
    </row>
    <row r="51" spans="3:6" s="2" customFormat="1" ht="5.45" customHeight="1">
      <c r="C51" s="17"/>
      <c r="D51" s="366"/>
      <c r="E51" s="366"/>
      <c r="F51" s="366"/>
    </row>
    <row r="52" spans="3:6" s="2" customFormat="1" ht="18">
      <c r="C52" s="110" t="s">
        <v>10</v>
      </c>
      <c r="D52" s="365">
        <f t="shared" ref="D52:F52" si="4">D39-D50</f>
        <v>0</v>
      </c>
      <c r="E52" s="365">
        <f t="shared" si="4"/>
        <v>0</v>
      </c>
      <c r="F52" s="365">
        <f t="shared" si="4"/>
        <v>0</v>
      </c>
    </row>
    <row r="53" spans="3:6" s="2" customFormat="1"/>
    <row r="54" spans="3:6" s="2" customFormat="1"/>
    <row r="55" spans="3:6" s="2" customFormat="1"/>
    <row r="56" spans="3:6" s="2" customFormat="1"/>
    <row r="57" spans="3:6" s="2" customFormat="1"/>
  </sheetData>
  <phoneticPr fontId="29" type="noConversion"/>
  <pageMargins left="0.23622047244094491" right="0.23622047244094491" top="0.74803149606299213" bottom="0.74803149606299213" header="0.31496062992125984" footer="0.31496062992125984"/>
  <pageSetup paperSize="8" scale="9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pageSetUpPr fitToPage="1"/>
  </sheetPr>
  <dimension ref="A1:J53"/>
  <sheetViews>
    <sheetView showGridLines="0" zoomScaleNormal="100" workbookViewId="0">
      <pane xSplit="3" ySplit="14" topLeftCell="D15" activePane="bottomRight" state="frozenSplit"/>
      <selection activeCell="D2" sqref="D2"/>
      <selection pane="topRight" activeCell="D2" sqref="D2"/>
      <selection pane="bottomLeft" activeCell="D2" sqref="D2"/>
      <selection pane="bottomRight" activeCell="C14" sqref="C14"/>
    </sheetView>
  </sheetViews>
  <sheetFormatPr baseColWidth="10" defaultColWidth="0" defaultRowHeight="12.75"/>
  <cols>
    <col min="1" max="2" width="1.7109375" customWidth="1"/>
    <col min="3" max="3" width="97.28515625" customWidth="1"/>
    <col min="4" max="6" width="11.28515625" customWidth="1"/>
    <col min="7" max="10" width="10.85546875" customWidth="1"/>
    <col min="11" max="16384" width="10.85546875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2d - Grande Foire</v>
      </c>
    </row>
    <row r="5" spans="1:10" s="57" customFormat="1"/>
    <row r="6" spans="1:10" s="22" customFormat="1" ht="14.25">
      <c r="A6" s="23"/>
      <c r="B6" s="24"/>
      <c r="C6" s="24"/>
      <c r="D6" s="24"/>
      <c r="E6" s="24"/>
    </row>
    <row r="7" spans="1:10" s="22" customFormat="1" ht="18">
      <c r="A7" s="23"/>
      <c r="B7" s="95" t="str" cm="1">
        <f t="array" aca="1" ref="B7" ca="1">"Onglet " &amp; (RIGHT(CELL("filename",A1),LEN(CELL("nomfichier",A1))-SEARCH("]",CELL("nomfichier",A1))))</f>
        <v>Onglet 2d - Grande Foire</v>
      </c>
      <c r="C7" s="102"/>
      <c r="D7" s="102"/>
      <c r="E7" s="102"/>
      <c r="F7" s="102"/>
      <c r="G7" s="102"/>
      <c r="H7" s="102"/>
      <c r="I7" s="102"/>
      <c r="J7" s="102"/>
    </row>
    <row r="8" spans="1:10" s="2" customFormat="1">
      <c r="D8" s="1"/>
    </row>
    <row r="9" spans="1:10" s="2" customFormat="1" ht="14.25">
      <c r="B9" s="25" t="s">
        <v>193</v>
      </c>
      <c r="D9" s="1"/>
    </row>
    <row r="10" spans="1:10" s="2" customFormat="1">
      <c r="D10" s="1"/>
    </row>
    <row r="11" spans="1:10" s="2" customFormat="1" ht="15">
      <c r="D11" s="37" t="s">
        <v>192</v>
      </c>
    </row>
    <row r="12" spans="1:10" s="2" customFormat="1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s="2" customFormat="1" ht="36" customHeight="1">
      <c r="C14" s="108" t="s">
        <v>8</v>
      </c>
      <c r="D14" s="148" t="str">
        <f>'2c - Autres events org. tiers'!D14</f>
        <v>Du 01/01/2024 au 31/12/2024</v>
      </c>
      <c r="E14" s="148" t="str">
        <f>'2c - Autres events org. tiers'!E14</f>
        <v>Du 01/01/2025 au 31/12/2025</v>
      </c>
      <c r="F14" s="148" t="str">
        <f>'2c - Autres events org. tiers'!F14</f>
        <v>Du 01/01/2026 au 31/12/2026</v>
      </c>
    </row>
    <row r="15" spans="1:10" s="2" customFormat="1" ht="13.5" customHeight="1">
      <c r="C15" s="20" t="str">
        <f>'1 - CEP global'!C34</f>
        <v>Location d'espaces</v>
      </c>
      <c r="D15" s="355">
        <f>SUM(D16:D20)</f>
        <v>0</v>
      </c>
      <c r="E15" s="356">
        <f>SUM(E16:E20)</f>
        <v>0</v>
      </c>
      <c r="F15" s="356">
        <f>SUM(F16:F20)</f>
        <v>0</v>
      </c>
    </row>
    <row r="16" spans="1:10" s="2" customFormat="1" ht="12" customHeight="1">
      <c r="C16" s="149" t="s">
        <v>12</v>
      </c>
      <c r="D16" s="357"/>
      <c r="E16" s="357"/>
      <c r="F16" s="357"/>
    </row>
    <row r="17" spans="3:6" s="2" customFormat="1" ht="12" customHeight="1">
      <c r="C17" s="150"/>
      <c r="D17" s="358"/>
      <c r="E17" s="358"/>
      <c r="F17" s="358"/>
    </row>
    <row r="18" spans="3:6" s="2" customFormat="1" ht="12" customHeight="1">
      <c r="C18" s="150"/>
      <c r="D18" s="358"/>
      <c r="E18" s="358"/>
      <c r="F18" s="358"/>
    </row>
    <row r="19" spans="3:6" s="2" customFormat="1" ht="12" customHeight="1">
      <c r="C19" s="150"/>
      <c r="D19" s="358"/>
      <c r="E19" s="358"/>
      <c r="F19" s="358"/>
    </row>
    <row r="20" spans="3:6" s="2" customFormat="1" ht="12" customHeight="1">
      <c r="C20" s="150"/>
      <c r="D20" s="359"/>
      <c r="E20" s="359"/>
      <c r="F20" s="359"/>
    </row>
    <row r="21" spans="3:6" s="2" customFormat="1" ht="13.5" customHeight="1">
      <c r="C21" s="20" t="str">
        <f>'1 - CEP global'!C35</f>
        <v>Prestations annexes</v>
      </c>
      <c r="D21" s="360">
        <f>SUM(D22:D26)</f>
        <v>0</v>
      </c>
      <c r="E21" s="361">
        <f>SUM(E22:E26)</f>
        <v>0</v>
      </c>
      <c r="F21" s="361">
        <f>SUM(F22:F26)</f>
        <v>0</v>
      </c>
    </row>
    <row r="22" spans="3:6" s="2" customFormat="1" ht="12" customHeight="1">
      <c r="C22" s="149" t="s">
        <v>166</v>
      </c>
      <c r="D22" s="362"/>
      <c r="E22" s="362"/>
      <c r="F22" s="358"/>
    </row>
    <row r="23" spans="3:6" s="2" customFormat="1" ht="11.25" customHeight="1">
      <c r="C23" s="150"/>
      <c r="D23" s="363"/>
      <c r="E23" s="363"/>
      <c r="F23" s="358"/>
    </row>
    <row r="24" spans="3:6" s="2" customFormat="1" ht="12" customHeight="1">
      <c r="C24" s="150"/>
      <c r="D24" s="358"/>
      <c r="E24" s="358"/>
      <c r="F24" s="358"/>
    </row>
    <row r="25" spans="3:6" s="2" customFormat="1" ht="11.25" customHeight="1">
      <c r="C25" s="14"/>
      <c r="D25" s="358"/>
      <c r="E25" s="358"/>
      <c r="F25" s="358"/>
    </row>
    <row r="26" spans="3:6" s="2" customFormat="1" ht="12" customHeight="1">
      <c r="C26" s="150"/>
      <c r="D26" s="359"/>
      <c r="E26" s="359"/>
      <c r="F26" s="359"/>
    </row>
    <row r="27" spans="3:6" s="2" customFormat="1" ht="13.5" customHeight="1">
      <c r="C27" s="20" t="str">
        <f>'1 - CEP global'!C36</f>
        <v>Prestations "food &amp; beverage"</v>
      </c>
      <c r="D27" s="360">
        <f>SUM(D28:D32)</f>
        <v>0</v>
      </c>
      <c r="E27" s="361">
        <f>SUM(E28:E32)</f>
        <v>0</v>
      </c>
      <c r="F27" s="361">
        <f>SUM(F28:F32)</f>
        <v>0</v>
      </c>
    </row>
    <row r="28" spans="3:6" s="2" customFormat="1" ht="12" customHeight="1">
      <c r="C28" s="149" t="s">
        <v>166</v>
      </c>
      <c r="D28" s="362"/>
      <c r="E28" s="362"/>
      <c r="F28" s="357"/>
    </row>
    <row r="29" spans="3:6" s="2" customFormat="1" ht="12" customHeight="1">
      <c r="C29" s="153"/>
      <c r="D29" s="364"/>
      <c r="E29" s="364"/>
      <c r="F29" s="358"/>
    </row>
    <row r="30" spans="3:6" s="2" customFormat="1" ht="12.75" customHeight="1">
      <c r="C30" s="14"/>
      <c r="D30" s="364"/>
      <c r="E30" s="364"/>
      <c r="F30" s="358"/>
    </row>
    <row r="31" spans="3:6" s="2" customFormat="1" ht="12.75" customHeight="1">
      <c r="C31" s="14"/>
      <c r="D31" s="358"/>
      <c r="E31" s="363"/>
      <c r="F31" s="358"/>
    </row>
    <row r="32" spans="3:6" s="2" customFormat="1" ht="12" customHeight="1">
      <c r="C32" s="152"/>
      <c r="D32" s="359"/>
      <c r="E32" s="359"/>
      <c r="F32" s="359"/>
    </row>
    <row r="33" spans="3:6" s="2" customFormat="1" ht="12" customHeight="1">
      <c r="C33" s="20" t="str">
        <f>'1 - CEP global'!C43</f>
        <v>Billeterie d'entrée</v>
      </c>
      <c r="D33" s="360">
        <f>SUM(D34:D38)</f>
        <v>0</v>
      </c>
      <c r="E33" s="361">
        <f>SUM(E34:E38)</f>
        <v>0</v>
      </c>
      <c r="F33" s="361">
        <f>SUM(F34:F38)</f>
        <v>0</v>
      </c>
    </row>
    <row r="34" spans="3:6" s="2" customFormat="1" ht="12" customHeight="1">
      <c r="C34" s="149" t="s">
        <v>166</v>
      </c>
      <c r="D34" s="362"/>
      <c r="E34" s="362"/>
      <c r="F34" s="357"/>
    </row>
    <row r="35" spans="3:6" s="2" customFormat="1" ht="12" customHeight="1">
      <c r="C35" s="153"/>
      <c r="D35" s="364"/>
      <c r="E35" s="364"/>
      <c r="F35" s="358"/>
    </row>
    <row r="36" spans="3:6" s="2" customFormat="1" ht="12" customHeight="1">
      <c r="C36" s="14"/>
      <c r="D36" s="364"/>
      <c r="E36" s="364"/>
      <c r="F36" s="358"/>
    </row>
    <row r="37" spans="3:6" s="2" customFormat="1" ht="12" customHeight="1">
      <c r="C37" s="14"/>
      <c r="D37" s="358"/>
      <c r="E37" s="363"/>
      <c r="F37" s="358"/>
    </row>
    <row r="38" spans="3:6" s="2" customFormat="1" ht="12" customHeight="1">
      <c r="C38" s="152"/>
      <c r="D38" s="359"/>
      <c r="E38" s="359"/>
      <c r="F38" s="359"/>
    </row>
    <row r="39" spans="3:6" s="2" customFormat="1" ht="15" customHeight="1">
      <c r="C39" s="108" t="s">
        <v>6</v>
      </c>
      <c r="D39" s="365">
        <f>D15+D21+D27+D33</f>
        <v>0</v>
      </c>
      <c r="E39" s="365">
        <f>E15+E21+E27+E33</f>
        <v>0</v>
      </c>
      <c r="F39" s="365">
        <f>F15+F21+F27+F33</f>
        <v>0</v>
      </c>
    </row>
    <row r="40" spans="3:6" s="2" customFormat="1" ht="5.45" customHeight="1">
      <c r="C40" s="17"/>
      <c r="D40" s="366"/>
      <c r="E40" s="366"/>
      <c r="F40" s="366"/>
    </row>
    <row r="41" spans="3:6" s="2" customFormat="1" ht="36" customHeight="1">
      <c r="C41" s="109" t="s">
        <v>188</v>
      </c>
      <c r="D41" s="367"/>
      <c r="E41" s="368"/>
      <c r="F41" s="368"/>
    </row>
    <row r="42" spans="3:6" s="2" customFormat="1" ht="12" customHeight="1">
      <c r="C42" s="160" t="s">
        <v>5</v>
      </c>
      <c r="D42" s="361">
        <f t="shared" ref="D42:F42" si="0">SUM(D43:D49)</f>
        <v>0</v>
      </c>
      <c r="E42" s="361">
        <f t="shared" si="0"/>
        <v>0</v>
      </c>
      <c r="F42" s="361">
        <f t="shared" si="0"/>
        <v>0</v>
      </c>
    </row>
    <row r="43" spans="3:6" s="2" customFormat="1" ht="12" customHeight="1">
      <c r="C43" s="161" t="s">
        <v>13</v>
      </c>
      <c r="D43" s="357"/>
      <c r="E43" s="357"/>
      <c r="F43" s="357"/>
    </row>
    <row r="44" spans="3:6" s="2" customFormat="1" ht="12" customHeight="1">
      <c r="C44" s="162"/>
      <c r="D44" s="358"/>
      <c r="E44" s="358"/>
      <c r="F44" s="358"/>
    </row>
    <row r="45" spans="3:6" s="2" customFormat="1" ht="12" customHeight="1">
      <c r="C45" s="162"/>
      <c r="D45" s="358"/>
      <c r="E45" s="358"/>
      <c r="F45" s="358"/>
    </row>
    <row r="46" spans="3:6" s="2" customFormat="1" ht="11.25" customHeight="1">
      <c r="C46" s="162"/>
      <c r="D46" s="358"/>
      <c r="E46" s="358"/>
      <c r="F46" s="358"/>
    </row>
    <row r="47" spans="3:6" s="2" customFormat="1" ht="12" customHeight="1">
      <c r="C47" s="162"/>
      <c r="D47" s="358"/>
      <c r="E47" s="358"/>
      <c r="F47" s="358"/>
    </row>
    <row r="48" spans="3:6" s="2" customFormat="1" ht="12" customHeight="1">
      <c r="C48" s="162"/>
      <c r="D48" s="358"/>
      <c r="E48" s="358"/>
      <c r="F48" s="358"/>
    </row>
    <row r="49" spans="3:6" s="2" customFormat="1" ht="12" customHeight="1">
      <c r="C49" s="163"/>
      <c r="D49" s="359"/>
      <c r="E49" s="359"/>
      <c r="F49" s="359"/>
    </row>
    <row r="50" spans="3:6" s="2" customFormat="1" ht="15" customHeight="1">
      <c r="C50" s="108" t="s">
        <v>4</v>
      </c>
      <c r="D50" s="365">
        <f t="shared" ref="D50:F50" si="1">D42</f>
        <v>0</v>
      </c>
      <c r="E50" s="365">
        <f t="shared" si="1"/>
        <v>0</v>
      </c>
      <c r="F50" s="365">
        <f t="shared" si="1"/>
        <v>0</v>
      </c>
    </row>
    <row r="51" spans="3:6" s="2" customFormat="1" ht="5.45" customHeight="1">
      <c r="C51" s="17"/>
      <c r="D51" s="366"/>
      <c r="E51" s="366"/>
      <c r="F51" s="366"/>
    </row>
    <row r="52" spans="3:6" s="2" customFormat="1" ht="18">
      <c r="C52" s="110" t="s">
        <v>10</v>
      </c>
      <c r="D52" s="365">
        <f t="shared" ref="D52:F52" si="2">D39-D50</f>
        <v>0</v>
      </c>
      <c r="E52" s="365">
        <f t="shared" si="2"/>
        <v>0</v>
      </c>
      <c r="F52" s="365">
        <f t="shared" si="2"/>
        <v>0</v>
      </c>
    </row>
    <row r="53" spans="3:6" s="2" customFormat="1"/>
  </sheetData>
  <phoneticPr fontId="29" type="noConversion"/>
  <pageMargins left="0.23622047244094491" right="0.23622047244094491" top="0.74803149606299213" bottom="0.74803149606299213" header="0.31496062992125984" footer="0.31496062992125984"/>
  <pageSetup paperSize="8" scale="9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showGridLines="0" workbookViewId="0">
      <pane xSplit="3" ySplit="14" topLeftCell="D15" activePane="bottomRight" state="frozen"/>
      <selection pane="topRight" activeCell="D1" sqref="D1"/>
      <selection pane="bottomLeft" activeCell="A13" sqref="A13"/>
      <selection pane="bottomRight"/>
    </sheetView>
  </sheetViews>
  <sheetFormatPr baseColWidth="10" defaultColWidth="0" defaultRowHeight="12.75"/>
  <cols>
    <col min="1" max="2" width="1.7109375" customWidth="1"/>
    <col min="3" max="3" width="92.28515625" customWidth="1"/>
    <col min="4" max="6" width="11.28515625" customWidth="1"/>
    <col min="7" max="10" width="10.85546875" customWidth="1"/>
    <col min="11" max="16384" width="10.85546875" hidden="1"/>
  </cols>
  <sheetData>
    <row r="1" spans="1:10" s="57" customFormat="1"/>
    <row r="2" spans="1:10" s="57" customFormat="1" ht="15">
      <c r="A2" s="58" t="s">
        <v>157</v>
      </c>
    </row>
    <row r="3" spans="1:10" s="57" customFormat="1" ht="15">
      <c r="A3" s="59" t="s">
        <v>158</v>
      </c>
    </row>
    <row r="4" spans="1:10" s="57" customFormat="1" ht="15">
      <c r="A4" s="59" t="str" cm="1">
        <f t="array" aca="1" ref="A4" ca="1">RIGHT(CELL("filename",A1),LEN(CELL("nomfichier",A1))-SEARCH("]",CELL("nomfichier",A1)))</f>
        <v>2e - Autres events org. propre</v>
      </c>
    </row>
    <row r="5" spans="1:10" s="57" customFormat="1"/>
    <row r="6" spans="1:10" s="22" customFormat="1" ht="14.25">
      <c r="A6" s="23"/>
      <c r="B6" s="24"/>
      <c r="C6" s="24"/>
      <c r="D6" s="24"/>
      <c r="E6" s="24"/>
    </row>
    <row r="7" spans="1:10" s="22" customFormat="1" ht="18">
      <c r="A7" s="23"/>
      <c r="B7" s="95" t="str" cm="1">
        <f t="array" aca="1" ref="B7" ca="1">"Onglet " &amp; (RIGHT(CELL("filename",A1),LEN(CELL("nomfichier",A1))-SEARCH("]",CELL("nomfichier",A1))))</f>
        <v>Onglet 2e - Autres events org. propre</v>
      </c>
      <c r="C7" s="102"/>
      <c r="D7" s="102"/>
      <c r="E7" s="102"/>
      <c r="F7" s="102"/>
      <c r="G7" s="102"/>
      <c r="H7" s="102"/>
      <c r="I7" s="102"/>
      <c r="J7" s="102"/>
    </row>
    <row r="8" spans="1:10" s="2" customFormat="1">
      <c r="D8" s="1"/>
    </row>
    <row r="9" spans="1:10" s="2" customFormat="1" ht="14.25">
      <c r="B9" s="25" t="s">
        <v>193</v>
      </c>
      <c r="D9" s="1"/>
    </row>
    <row r="10" spans="1:10" s="2" customFormat="1">
      <c r="D10" s="1"/>
    </row>
    <row r="11" spans="1:10" s="2" customFormat="1" ht="15">
      <c r="D11" s="37" t="s">
        <v>192</v>
      </c>
    </row>
    <row r="12" spans="1:10" s="2" customFormat="1" ht="6" customHeight="1"/>
    <row r="13" spans="1:10" s="13" customFormat="1" ht="30" customHeight="1">
      <c r="C13" s="19"/>
      <c r="D13" s="97" t="s">
        <v>35</v>
      </c>
      <c r="E13" s="97" t="s">
        <v>36</v>
      </c>
      <c r="F13" s="97" t="s">
        <v>37</v>
      </c>
    </row>
    <row r="14" spans="1:10" s="2" customFormat="1" ht="36" customHeight="1">
      <c r="C14" s="108" t="s">
        <v>8</v>
      </c>
      <c r="D14" s="148" t="str">
        <f>'1 - CEP global'!D14</f>
        <v>Du 01/01/2024 au 31/12/2024</v>
      </c>
      <c r="E14" s="148" t="str">
        <f>'1 - CEP global'!E14</f>
        <v>Du 01/01/2025 au 31/12/2025</v>
      </c>
      <c r="F14" s="148" t="str">
        <f>'1 - CEP global'!F14</f>
        <v>Du 01/01/2026 au 31/12/2026</v>
      </c>
    </row>
    <row r="15" spans="1:10" s="2" customFormat="1" ht="13.5" customHeight="1">
      <c r="C15" s="20" t="str">
        <f>'1 - CEP global'!C40</f>
        <v>Location d'espaces</v>
      </c>
      <c r="D15" s="355">
        <f>SUM(D16:D20)</f>
        <v>0</v>
      </c>
      <c r="E15" s="356">
        <f>SUM(E16:E20)</f>
        <v>0</v>
      </c>
      <c r="F15" s="356">
        <f>SUM(F16:F20)</f>
        <v>0</v>
      </c>
    </row>
    <row r="16" spans="1:10" s="2" customFormat="1" ht="12" customHeight="1">
      <c r="C16" s="149" t="s">
        <v>12</v>
      </c>
      <c r="D16" s="357"/>
      <c r="E16" s="357"/>
      <c r="F16" s="357"/>
    </row>
    <row r="17" spans="3:6" s="2" customFormat="1" ht="12" customHeight="1">
      <c r="C17" s="150"/>
      <c r="D17" s="358"/>
      <c r="E17" s="358"/>
      <c r="F17" s="358"/>
    </row>
    <row r="18" spans="3:6" s="2" customFormat="1" ht="11.25" customHeight="1">
      <c r="C18" s="150"/>
      <c r="D18" s="358"/>
      <c r="E18" s="358"/>
      <c r="F18" s="358"/>
    </row>
    <row r="19" spans="3:6" s="2" customFormat="1" ht="12" customHeight="1">
      <c r="C19" s="150"/>
      <c r="D19" s="358"/>
      <c r="E19" s="358"/>
      <c r="F19" s="358"/>
    </row>
    <row r="20" spans="3:6" s="2" customFormat="1" ht="12" customHeight="1">
      <c r="C20" s="150"/>
      <c r="D20" s="359"/>
      <c r="E20" s="359"/>
      <c r="F20" s="359"/>
    </row>
    <row r="21" spans="3:6" s="2" customFormat="1" ht="13.5" customHeight="1">
      <c r="C21" s="20" t="str">
        <f>'1 - CEP global'!C41</f>
        <v>Prestations annexes</v>
      </c>
      <c r="D21" s="360">
        <f t="shared" ref="D21:F21" si="0">SUM(D22:D26)</f>
        <v>0</v>
      </c>
      <c r="E21" s="361">
        <f t="shared" si="0"/>
        <v>0</v>
      </c>
      <c r="F21" s="361">
        <f t="shared" si="0"/>
        <v>0</v>
      </c>
    </row>
    <row r="22" spans="3:6" s="2" customFormat="1" ht="12" customHeight="1">
      <c r="C22" s="149" t="s">
        <v>166</v>
      </c>
      <c r="D22" s="362"/>
      <c r="E22" s="362"/>
      <c r="F22" s="358"/>
    </row>
    <row r="23" spans="3:6" s="2" customFormat="1" ht="12" customHeight="1">
      <c r="C23" s="150"/>
      <c r="D23" s="358"/>
      <c r="E23" s="358"/>
      <c r="F23" s="358"/>
    </row>
    <row r="24" spans="3:6" s="2" customFormat="1" ht="11.25" customHeight="1">
      <c r="C24" s="14"/>
      <c r="D24" s="358"/>
      <c r="E24" s="358"/>
      <c r="F24" s="358"/>
    </row>
    <row r="25" spans="3:6" s="2" customFormat="1" ht="13.5" customHeight="1">
      <c r="C25" s="151"/>
      <c r="D25" s="358"/>
      <c r="E25" s="358"/>
      <c r="F25" s="358"/>
    </row>
    <row r="26" spans="3:6" s="2" customFormat="1" ht="12" customHeight="1">
      <c r="C26" s="152"/>
      <c r="D26" s="359"/>
      <c r="E26" s="359"/>
      <c r="F26" s="359"/>
    </row>
    <row r="27" spans="3:6" s="2" customFormat="1" ht="13.5" customHeight="1">
      <c r="C27" s="20" t="str">
        <f>'1 - CEP global'!C42</f>
        <v>Prestations "food &amp; beverage"</v>
      </c>
      <c r="D27" s="360">
        <f t="shared" ref="D27:F27" si="1">SUM(D28:D32)</f>
        <v>0</v>
      </c>
      <c r="E27" s="361">
        <f t="shared" si="1"/>
        <v>0</v>
      </c>
      <c r="F27" s="361">
        <f t="shared" si="1"/>
        <v>0</v>
      </c>
    </row>
    <row r="28" spans="3:6" s="2" customFormat="1" ht="12" customHeight="1">
      <c r="C28" s="149" t="s">
        <v>166</v>
      </c>
      <c r="D28" s="362"/>
      <c r="E28" s="362"/>
      <c r="F28" s="357"/>
    </row>
    <row r="29" spans="3:6" s="2" customFormat="1" ht="12" customHeight="1">
      <c r="C29" s="153"/>
      <c r="D29" s="364"/>
      <c r="E29" s="364"/>
      <c r="F29" s="358"/>
    </row>
    <row r="30" spans="3:6" s="2" customFormat="1" ht="12.75" customHeight="1">
      <c r="C30" s="14"/>
      <c r="D30" s="364"/>
      <c r="E30" s="364"/>
      <c r="F30" s="358"/>
    </row>
    <row r="31" spans="3:6" s="2" customFormat="1" ht="12.75" customHeight="1">
      <c r="C31" s="14"/>
      <c r="D31" s="358"/>
      <c r="E31" s="363"/>
      <c r="F31" s="358"/>
    </row>
    <row r="32" spans="3:6" s="2" customFormat="1" ht="12" customHeight="1">
      <c r="C32" s="152"/>
      <c r="D32" s="359"/>
      <c r="E32" s="359"/>
      <c r="F32" s="359"/>
    </row>
    <row r="33" spans="3:6" s="2" customFormat="1" ht="12" customHeight="1">
      <c r="C33" s="20" t="str">
        <f>'1 - CEP global'!C43</f>
        <v>Billeterie d'entrée</v>
      </c>
      <c r="D33" s="360">
        <f t="shared" ref="D33:F33" si="2">SUM(D34:D38)</f>
        <v>0</v>
      </c>
      <c r="E33" s="361">
        <f t="shared" si="2"/>
        <v>0</v>
      </c>
      <c r="F33" s="361">
        <f t="shared" si="2"/>
        <v>0</v>
      </c>
    </row>
    <row r="34" spans="3:6" s="2" customFormat="1" ht="12" customHeight="1">
      <c r="C34" s="149" t="s">
        <v>166</v>
      </c>
      <c r="D34" s="362"/>
      <c r="E34" s="362"/>
      <c r="F34" s="357"/>
    </row>
    <row r="35" spans="3:6" s="2" customFormat="1" ht="12" customHeight="1">
      <c r="C35" s="153"/>
      <c r="D35" s="364"/>
      <c r="E35" s="364"/>
      <c r="F35" s="358"/>
    </row>
    <row r="36" spans="3:6" s="2" customFormat="1" ht="12" customHeight="1">
      <c r="C36" s="14"/>
      <c r="D36" s="364"/>
      <c r="E36" s="364"/>
      <c r="F36" s="358"/>
    </row>
    <row r="37" spans="3:6" s="2" customFormat="1" ht="12" customHeight="1">
      <c r="C37" s="14"/>
      <c r="D37" s="358"/>
      <c r="E37" s="363"/>
      <c r="F37" s="358"/>
    </row>
    <row r="38" spans="3:6" s="2" customFormat="1" ht="12" customHeight="1">
      <c r="C38" s="152"/>
      <c r="D38" s="359"/>
      <c r="E38" s="359"/>
      <c r="F38" s="359"/>
    </row>
    <row r="39" spans="3:6" s="2" customFormat="1" ht="15" customHeight="1">
      <c r="C39" s="108" t="s">
        <v>6</v>
      </c>
      <c r="D39" s="365">
        <f>D15+D21+D27+D33</f>
        <v>0</v>
      </c>
      <c r="E39" s="365">
        <f>E15+E21+E27+E33</f>
        <v>0</v>
      </c>
      <c r="F39" s="365">
        <f>F15+F21+F27+F33</f>
        <v>0</v>
      </c>
    </row>
    <row r="40" spans="3:6" s="2" customFormat="1" ht="15" customHeight="1">
      <c r="C40" s="17"/>
      <c r="D40" s="366"/>
      <c r="E40" s="366"/>
      <c r="F40" s="366"/>
    </row>
    <row r="41" spans="3:6" s="2" customFormat="1" ht="36" customHeight="1">
      <c r="C41" s="109" t="s">
        <v>188</v>
      </c>
      <c r="D41" s="367"/>
      <c r="E41" s="368"/>
      <c r="F41" s="368"/>
    </row>
    <row r="42" spans="3:6" s="2" customFormat="1" ht="12" customHeight="1">
      <c r="C42" s="156" t="s">
        <v>5</v>
      </c>
      <c r="D42" s="361">
        <f t="shared" ref="D42:F42" si="3">SUM(D43:D49)</f>
        <v>0</v>
      </c>
      <c r="E42" s="361">
        <f t="shared" si="3"/>
        <v>0</v>
      </c>
      <c r="F42" s="361">
        <f t="shared" si="3"/>
        <v>0</v>
      </c>
    </row>
    <row r="43" spans="3:6" s="2" customFormat="1" ht="12" customHeight="1">
      <c r="C43" s="153" t="s">
        <v>13</v>
      </c>
      <c r="D43" s="357"/>
      <c r="E43" s="357"/>
      <c r="F43" s="357"/>
    </row>
    <row r="44" spans="3:6" s="2" customFormat="1" ht="12" customHeight="1">
      <c r="C44" s="150"/>
      <c r="D44" s="358"/>
      <c r="E44" s="358"/>
      <c r="F44" s="358"/>
    </row>
    <row r="45" spans="3:6" s="2" customFormat="1" ht="12" customHeight="1">
      <c r="C45" s="150"/>
      <c r="D45" s="358"/>
      <c r="E45" s="358"/>
      <c r="F45" s="358"/>
    </row>
    <row r="46" spans="3:6" s="2" customFormat="1" ht="11.25" customHeight="1">
      <c r="C46" s="150"/>
      <c r="D46" s="358"/>
      <c r="E46" s="358"/>
      <c r="F46" s="358"/>
    </row>
    <row r="47" spans="3:6" s="2" customFormat="1" ht="12" customHeight="1">
      <c r="C47" s="150"/>
      <c r="D47" s="358"/>
      <c r="E47" s="358"/>
      <c r="F47" s="358"/>
    </row>
    <row r="48" spans="3:6" s="2" customFormat="1" ht="12" customHeight="1">
      <c r="C48" s="150"/>
      <c r="D48" s="358"/>
      <c r="E48" s="358"/>
      <c r="F48" s="358"/>
    </row>
    <row r="49" spans="3:6" s="2" customFormat="1" ht="12" customHeight="1">
      <c r="C49" s="152"/>
      <c r="D49" s="359"/>
      <c r="E49" s="359"/>
      <c r="F49" s="359"/>
    </row>
    <row r="50" spans="3:6" s="2" customFormat="1" ht="15" customHeight="1">
      <c r="C50" s="108" t="s">
        <v>4</v>
      </c>
      <c r="D50" s="365">
        <f t="shared" ref="D50:F50" si="4">D42</f>
        <v>0</v>
      </c>
      <c r="E50" s="365">
        <f t="shared" si="4"/>
        <v>0</v>
      </c>
      <c r="F50" s="365">
        <f t="shared" si="4"/>
        <v>0</v>
      </c>
    </row>
    <row r="51" spans="3:6" s="2" customFormat="1" ht="5.45" customHeight="1">
      <c r="C51" s="21"/>
      <c r="D51" s="369"/>
      <c r="E51" s="369"/>
      <c r="F51" s="369"/>
    </row>
    <row r="52" spans="3:6" s="2" customFormat="1" ht="18">
      <c r="C52" s="110" t="s">
        <v>10</v>
      </c>
      <c r="D52" s="365">
        <f t="shared" ref="D52:F52" si="5">D39-D50</f>
        <v>0</v>
      </c>
      <c r="E52" s="365">
        <f t="shared" si="5"/>
        <v>0</v>
      </c>
      <c r="F52" s="365">
        <f t="shared" si="5"/>
        <v>0</v>
      </c>
    </row>
    <row r="53" spans="3:6" s="2" customFormat="1"/>
    <row r="54" spans="3:6" s="2" customFormat="1"/>
    <row r="55" spans="3:6" s="2" customFormat="1"/>
    <row r="56" spans="3:6" s="2" customFormat="1"/>
    <row r="57" spans="3:6" s="2" customFormat="1"/>
    <row r="58" spans="3:6" s="2" customFormat="1"/>
    <row r="59" spans="3:6" s="2" customFormat="1"/>
    <row r="60" spans="3:6" s="2" customFormat="1"/>
    <row r="61" spans="3:6" s="2" customFormat="1"/>
    <row r="62" spans="3:6" s="2" customFormat="1"/>
    <row r="63" spans="3:6" s="2" customFormat="1"/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P32"/>
  <sheetViews>
    <sheetView zoomScaleNormal="100" zoomScaleSheetLayoutView="85" workbookViewId="0">
      <selection activeCell="C14" sqref="C14"/>
    </sheetView>
  </sheetViews>
  <sheetFormatPr baseColWidth="10" defaultColWidth="0" defaultRowHeight="12.75"/>
  <cols>
    <col min="1" max="2" width="1.7109375" style="26" customWidth="1"/>
    <col min="3" max="3" width="50.42578125" style="26" customWidth="1"/>
    <col min="4" max="4" width="14.85546875" style="26" customWidth="1"/>
    <col min="5" max="5" width="17.42578125" style="26" customWidth="1"/>
    <col min="6" max="6" width="1.7109375" style="26" customWidth="1"/>
    <col min="7" max="7" width="1.42578125" style="26" customWidth="1"/>
    <col min="8" max="11" width="15.7109375" style="26" customWidth="1"/>
    <col min="12" max="172" width="15.7109375" style="26" hidden="1" customWidth="1"/>
    <col min="173" max="16384" width="11.42578125" style="26" hidden="1"/>
  </cols>
  <sheetData>
    <row r="1" spans="1:11" s="57" customFormat="1"/>
    <row r="2" spans="1:11" s="57" customFormat="1" ht="15">
      <c r="A2" s="58" t="s">
        <v>157</v>
      </c>
    </row>
    <row r="3" spans="1:11" s="57" customFormat="1" ht="15">
      <c r="A3" s="59" t="s">
        <v>158</v>
      </c>
    </row>
    <row r="4" spans="1:11" s="57" customFormat="1" ht="15">
      <c r="A4" s="59" t="str" cm="1">
        <f t="array" aca="1" ref="A4" ca="1">RIGHT(CELL("filename",A1),LEN(CELL("nomfichier",A1))-SEARCH("]",CELL("nomfichier",A1)))</f>
        <v>3 - Tarifs</v>
      </c>
    </row>
    <row r="5" spans="1:11" s="57" customFormat="1"/>
    <row r="6" spans="1:11" s="194" customFormat="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</row>
    <row r="7" spans="1:11" ht="18">
      <c r="A7" s="27"/>
      <c r="B7" s="95" t="str" cm="1">
        <f t="array" aca="1" ref="B7" ca="1">"Onglet " &amp; (RIGHT(CELL("filename",A1),LEN(CELL("nomfichier",A1))-SEARCH("]",CELL("nomfichier",A1))))</f>
        <v>Onglet 3 - Tarifs</v>
      </c>
      <c r="C7" s="107"/>
      <c r="D7" s="107"/>
      <c r="E7" s="107"/>
      <c r="F7" s="107"/>
      <c r="G7" s="107"/>
      <c r="H7" s="107"/>
      <c r="I7" s="107"/>
      <c r="J7" s="107"/>
      <c r="K7" s="107"/>
    </row>
    <row r="8" spans="1:11" ht="5.0999999999999996" customHeight="1">
      <c r="A8" s="27"/>
      <c r="B8" s="29"/>
      <c r="C8" s="28"/>
      <c r="D8" s="28"/>
      <c r="E8" s="28"/>
      <c r="F8" s="29"/>
    </row>
    <row r="9" spans="1:11" ht="18.600000000000001" customHeight="1">
      <c r="A9" s="27"/>
      <c r="B9" s="29" t="s">
        <v>193</v>
      </c>
      <c r="C9" s="211"/>
      <c r="D9" s="211"/>
      <c r="E9" s="211"/>
    </row>
    <row r="10" spans="1:11" ht="10.15" customHeight="1">
      <c r="A10" s="27"/>
      <c r="B10" s="30"/>
      <c r="C10" s="389"/>
      <c r="D10" s="389"/>
      <c r="E10" s="389"/>
      <c r="F10" s="30"/>
    </row>
    <row r="11" spans="1:11" ht="5.0999999999999996" customHeight="1"/>
    <row r="12" spans="1:11" s="31" customFormat="1" ht="15" customHeight="1">
      <c r="C12" s="390" t="s">
        <v>152</v>
      </c>
      <c r="D12" s="390"/>
      <c r="E12" s="390"/>
    </row>
    <row r="13" spans="1:11">
      <c r="C13" s="384" t="s">
        <v>230</v>
      </c>
      <c r="D13" s="32" t="s">
        <v>61</v>
      </c>
      <c r="E13" s="33" t="s">
        <v>62</v>
      </c>
    </row>
    <row r="14" spans="1:11">
      <c r="C14" s="69" t="s">
        <v>57</v>
      </c>
      <c r="D14" s="70"/>
      <c r="E14" s="71"/>
    </row>
    <row r="15" spans="1:11">
      <c r="C15" s="69" t="s">
        <v>57</v>
      </c>
      <c r="D15" s="70"/>
      <c r="E15" s="71"/>
    </row>
    <row r="16" spans="1:11">
      <c r="C16" s="69" t="s">
        <v>57</v>
      </c>
      <c r="D16" s="70"/>
      <c r="E16" s="71"/>
    </row>
    <row r="17" spans="3:5">
      <c r="C17" s="69" t="s">
        <v>57</v>
      </c>
      <c r="D17" s="70"/>
      <c r="E17" s="71"/>
    </row>
    <row r="18" spans="3:5">
      <c r="C18" s="69" t="s">
        <v>57</v>
      </c>
      <c r="D18" s="70"/>
      <c r="E18" s="71"/>
    </row>
    <row r="19" spans="3:5">
      <c r="C19" s="69" t="s">
        <v>57</v>
      </c>
      <c r="D19" s="70"/>
      <c r="E19" s="71"/>
    </row>
    <row r="20" spans="3:5">
      <c r="C20" s="69" t="s">
        <v>57</v>
      </c>
      <c r="D20" s="70"/>
      <c r="E20" s="71"/>
    </row>
    <row r="21" spans="3:5">
      <c r="C21" s="69" t="s">
        <v>57</v>
      </c>
      <c r="D21" s="70"/>
      <c r="E21" s="71"/>
    </row>
    <row r="22" spans="3:5">
      <c r="C22" s="69" t="s">
        <v>57</v>
      </c>
      <c r="D22" s="70"/>
      <c r="E22" s="71"/>
    </row>
    <row r="23" spans="3:5">
      <c r="C23" s="69" t="s">
        <v>57</v>
      </c>
      <c r="D23" s="70"/>
      <c r="E23" s="71"/>
    </row>
    <row r="24" spans="3:5">
      <c r="C24" s="69" t="s">
        <v>57</v>
      </c>
      <c r="D24" s="70"/>
      <c r="E24" s="71"/>
    </row>
    <row r="25" spans="3:5">
      <c r="C25" s="69" t="s">
        <v>57</v>
      </c>
      <c r="D25" s="70"/>
      <c r="E25" s="71"/>
    </row>
    <row r="26" spans="3:5">
      <c r="C26" s="69" t="s">
        <v>57</v>
      </c>
      <c r="D26" s="70"/>
      <c r="E26" s="71"/>
    </row>
    <row r="27" spans="3:5">
      <c r="C27" s="69" t="s">
        <v>57</v>
      </c>
      <c r="D27" s="70"/>
      <c r="E27" s="71"/>
    </row>
    <row r="28" spans="3:5">
      <c r="C28" s="69" t="s">
        <v>57</v>
      </c>
      <c r="D28" s="70"/>
      <c r="E28" s="71"/>
    </row>
    <row r="29" spans="3:5">
      <c r="C29" s="69" t="s">
        <v>57</v>
      </c>
      <c r="D29" s="70"/>
      <c r="E29" s="71"/>
    </row>
    <row r="30" spans="3:5">
      <c r="C30" s="69" t="s">
        <v>57</v>
      </c>
      <c r="D30" s="70"/>
      <c r="E30" s="71"/>
    </row>
    <row r="31" spans="3:5">
      <c r="C31" s="69" t="s">
        <v>57</v>
      </c>
      <c r="D31" s="70"/>
      <c r="E31" s="71"/>
    </row>
    <row r="32" spans="3:5">
      <c r="C32" s="69" t="s">
        <v>57</v>
      </c>
      <c r="D32" s="70"/>
      <c r="E32" s="71"/>
    </row>
  </sheetData>
  <mergeCells count="2">
    <mergeCell ref="C10:E10"/>
    <mergeCell ref="C12:E12"/>
  </mergeCells>
  <phoneticPr fontId="29" type="noConversion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&amp;LVille de Lille&amp;CCompte d'Exploitation Prévisionnel&amp;RDSP  - Lille Grand Palais</oddHeader>
    <oddFooter>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pageSetUpPr fitToPage="1"/>
  </sheetPr>
  <dimension ref="A1:O47"/>
  <sheetViews>
    <sheetView showGridLines="0" zoomScaleNormal="100" workbookViewId="0">
      <pane xSplit="3" ySplit="12" topLeftCell="D13" activePane="bottomRight" state="frozenSplit"/>
      <selection activeCell="D2" sqref="D2"/>
      <selection pane="topRight" activeCell="D2" sqref="D2"/>
      <selection pane="bottomLeft" activeCell="D2" sqref="D2"/>
      <selection pane="bottomRight"/>
    </sheetView>
  </sheetViews>
  <sheetFormatPr baseColWidth="10" defaultColWidth="0" defaultRowHeight="12.75"/>
  <cols>
    <col min="1" max="2" width="1.7109375" style="4" customWidth="1"/>
    <col min="3" max="3" width="40.5703125" style="4" customWidth="1"/>
    <col min="4" max="13" width="16" style="4" customWidth="1"/>
    <col min="14" max="15" width="11.42578125" style="4" customWidth="1"/>
    <col min="16" max="16384" width="11.42578125" style="4" hidden="1"/>
  </cols>
  <sheetData>
    <row r="1" spans="1:15" s="57" customFormat="1"/>
    <row r="2" spans="1:15" s="57" customFormat="1" ht="15">
      <c r="A2" s="58" t="s">
        <v>157</v>
      </c>
    </row>
    <row r="3" spans="1:15" s="57" customFormat="1" ht="15">
      <c r="A3" s="59" t="s">
        <v>158</v>
      </c>
    </row>
    <row r="4" spans="1:15" s="57" customFormat="1" ht="15">
      <c r="A4" s="59" t="str" cm="1">
        <f t="array" aca="1" ref="A4" ca="1">RIGHT(CELL("filename",A1),LEN(CELL("nomfichier",A1))-SEARCH("]",CELL("nomfichier",A1)))</f>
        <v>4a Détail personnel</v>
      </c>
    </row>
    <row r="5" spans="1:15" s="57" customFormat="1"/>
    <row r="6" spans="1:15" s="166" customFormat="1" ht="15">
      <c r="A6" s="157"/>
      <c r="B6" s="44"/>
      <c r="C6" s="44"/>
      <c r="D6" s="44"/>
      <c r="E6" s="165"/>
      <c r="F6" s="165"/>
      <c r="G6" s="165"/>
      <c r="H6" s="165"/>
      <c r="I6" s="165"/>
      <c r="J6" s="165"/>
      <c r="K6" s="44"/>
      <c r="L6" s="44"/>
      <c r="M6" s="44"/>
      <c r="N6" s="44"/>
      <c r="O6" s="44"/>
    </row>
    <row r="7" spans="1:15" s="6" customFormat="1" ht="18">
      <c r="B7" s="95" t="str" cm="1">
        <f t="array" aca="1" ref="B7" ca="1">"Onglet " &amp; (RIGHT(CELL("filename",A1),LEN(CELL("nomfichier",A1))-SEARCH("]",CELL("nomfichier",A1))))</f>
        <v>Onglet 4a Détail personnel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</row>
    <row r="8" spans="1:15" s="6" customFormat="1" ht="15">
      <c r="C8" s="7"/>
      <c r="D8" s="9"/>
      <c r="E8" s="8"/>
      <c r="F8" s="8"/>
      <c r="G8" s="8"/>
      <c r="H8" s="8"/>
    </row>
    <row r="9" spans="1:15" s="2" customFormat="1" ht="18">
      <c r="B9" s="25" t="s">
        <v>193</v>
      </c>
      <c r="D9" s="12"/>
      <c r="H9" s="3"/>
      <c r="I9" s="3"/>
    </row>
    <row r="10" spans="1:15" s="2" customFormat="1" ht="6" customHeight="1" thickBot="1">
      <c r="H10" s="3"/>
      <c r="I10" s="3"/>
    </row>
    <row r="11" spans="1:15" ht="30" customHeight="1" thickBot="1">
      <c r="D11" s="391" t="s">
        <v>14</v>
      </c>
      <c r="E11" s="392"/>
      <c r="F11" s="391" t="s">
        <v>170</v>
      </c>
      <c r="G11" s="393"/>
      <c r="H11" s="393"/>
      <c r="I11" s="393"/>
      <c r="J11" s="392"/>
      <c r="K11" s="103" t="s">
        <v>35</v>
      </c>
      <c r="L11" s="104" t="s">
        <v>36</v>
      </c>
      <c r="M11" s="105" t="s">
        <v>37</v>
      </c>
    </row>
    <row r="12" spans="1:15" s="5" customFormat="1" ht="58.15" customHeight="1">
      <c r="C12" s="60" t="s">
        <v>15</v>
      </c>
      <c r="D12" s="61" t="s">
        <v>16</v>
      </c>
      <c r="E12" s="62" t="s">
        <v>17</v>
      </c>
      <c r="F12" s="61" t="s">
        <v>18</v>
      </c>
      <c r="G12" s="63" t="s">
        <v>19</v>
      </c>
      <c r="H12" s="63" t="s">
        <v>38</v>
      </c>
      <c r="I12" s="63" t="s">
        <v>20</v>
      </c>
      <c r="J12" s="62" t="s">
        <v>21</v>
      </c>
      <c r="K12" s="45" t="str">
        <f>'2e - Autres events org. propre'!D14</f>
        <v>Du 01/01/2024 au 31/12/2024</v>
      </c>
      <c r="L12" s="34" t="str">
        <f>'2e - Autres events org. propre'!E14</f>
        <v>Du 01/01/2025 au 31/12/2025</v>
      </c>
      <c r="M12" s="164" t="str">
        <f>'2e - Autres events org. propre'!F14</f>
        <v>Du 01/01/2026 au 31/12/2026</v>
      </c>
    </row>
    <row r="13" spans="1:15">
      <c r="C13" s="64" t="s">
        <v>23</v>
      </c>
      <c r="D13" s="130"/>
      <c r="E13" s="131"/>
      <c r="F13" s="112"/>
      <c r="G13" s="115"/>
      <c r="H13" s="115"/>
      <c r="I13" s="115"/>
      <c r="J13" s="116"/>
      <c r="K13" s="121"/>
      <c r="L13" s="122"/>
      <c r="M13" s="116"/>
    </row>
    <row r="14" spans="1:15">
      <c r="C14" s="65" t="s">
        <v>32</v>
      </c>
      <c r="D14" s="132"/>
      <c r="E14" s="133"/>
      <c r="F14" s="113"/>
      <c r="G14" s="117"/>
      <c r="H14" s="117"/>
      <c r="I14" s="117"/>
      <c r="J14" s="118"/>
      <c r="K14" s="123"/>
      <c r="L14" s="124"/>
      <c r="M14" s="118"/>
    </row>
    <row r="15" spans="1:15">
      <c r="C15" s="65"/>
      <c r="D15" s="132"/>
      <c r="E15" s="133"/>
      <c r="F15" s="113"/>
      <c r="G15" s="117"/>
      <c r="H15" s="117"/>
      <c r="I15" s="117"/>
      <c r="J15" s="118"/>
      <c r="K15" s="123"/>
      <c r="L15" s="124"/>
      <c r="M15" s="118"/>
    </row>
    <row r="16" spans="1:15">
      <c r="C16" s="66"/>
      <c r="D16" s="134"/>
      <c r="E16" s="135"/>
      <c r="F16" s="114"/>
      <c r="G16" s="119"/>
      <c r="H16" s="119"/>
      <c r="I16" s="119"/>
      <c r="J16" s="120"/>
      <c r="K16" s="125"/>
      <c r="L16" s="126"/>
      <c r="M16" s="120"/>
    </row>
    <row r="17" spans="3:13">
      <c r="C17" s="64" t="s">
        <v>29</v>
      </c>
      <c r="D17" s="130"/>
      <c r="E17" s="131"/>
      <c r="F17" s="112"/>
      <c r="G17" s="115"/>
      <c r="H17" s="115"/>
      <c r="I17" s="115"/>
      <c r="J17" s="116"/>
      <c r="K17" s="121"/>
      <c r="L17" s="122"/>
      <c r="M17" s="116"/>
    </row>
    <row r="18" spans="3:13">
      <c r="C18" s="65" t="s">
        <v>32</v>
      </c>
      <c r="D18" s="132"/>
      <c r="E18" s="133"/>
      <c r="F18" s="113"/>
      <c r="G18" s="117"/>
      <c r="H18" s="117"/>
      <c r="I18" s="117"/>
      <c r="J18" s="118"/>
      <c r="K18" s="123"/>
      <c r="L18" s="124"/>
      <c r="M18" s="118"/>
    </row>
    <row r="19" spans="3:13">
      <c r="C19" s="65"/>
      <c r="D19" s="132"/>
      <c r="E19" s="133"/>
      <c r="F19" s="113"/>
      <c r="G19" s="117"/>
      <c r="H19" s="117"/>
      <c r="I19" s="117"/>
      <c r="J19" s="118"/>
      <c r="K19" s="123"/>
      <c r="L19" s="124"/>
      <c r="M19" s="118"/>
    </row>
    <row r="20" spans="3:13">
      <c r="C20" s="66"/>
      <c r="D20" s="134"/>
      <c r="E20" s="135"/>
      <c r="F20" s="114"/>
      <c r="G20" s="119"/>
      <c r="H20" s="119"/>
      <c r="I20" s="119"/>
      <c r="J20" s="120"/>
      <c r="K20" s="125"/>
      <c r="L20" s="126"/>
      <c r="M20" s="120"/>
    </row>
    <row r="21" spans="3:13">
      <c r="C21" s="64" t="s">
        <v>30</v>
      </c>
      <c r="D21" s="130"/>
      <c r="E21" s="131"/>
      <c r="F21" s="112"/>
      <c r="G21" s="115"/>
      <c r="H21" s="115"/>
      <c r="I21" s="115"/>
      <c r="J21" s="116"/>
      <c r="K21" s="121"/>
      <c r="L21" s="122"/>
      <c r="M21" s="116"/>
    </row>
    <row r="22" spans="3:13">
      <c r="C22" s="65" t="s">
        <v>32</v>
      </c>
      <c r="D22" s="132"/>
      <c r="E22" s="133"/>
      <c r="F22" s="113"/>
      <c r="G22" s="117"/>
      <c r="H22" s="117"/>
      <c r="I22" s="117"/>
      <c r="J22" s="118"/>
      <c r="K22" s="123"/>
      <c r="L22" s="124"/>
      <c r="M22" s="118"/>
    </row>
    <row r="23" spans="3:13">
      <c r="C23" s="65"/>
      <c r="D23" s="132"/>
      <c r="E23" s="133"/>
      <c r="F23" s="113"/>
      <c r="G23" s="117"/>
      <c r="H23" s="117"/>
      <c r="I23" s="117"/>
      <c r="J23" s="118"/>
      <c r="K23" s="123"/>
      <c r="L23" s="124"/>
      <c r="M23" s="118"/>
    </row>
    <row r="24" spans="3:13">
      <c r="C24" s="66"/>
      <c r="D24" s="134"/>
      <c r="E24" s="135"/>
      <c r="F24" s="114"/>
      <c r="G24" s="119"/>
      <c r="H24" s="119"/>
      <c r="I24" s="119"/>
      <c r="J24" s="120"/>
      <c r="K24" s="125"/>
      <c r="L24" s="126"/>
      <c r="M24" s="120"/>
    </row>
    <row r="25" spans="3:13">
      <c r="C25" s="64" t="s">
        <v>39</v>
      </c>
      <c r="D25" s="130"/>
      <c r="E25" s="131"/>
      <c r="F25" s="112"/>
      <c r="G25" s="115"/>
      <c r="H25" s="115"/>
      <c r="I25" s="115"/>
      <c r="J25" s="116"/>
      <c r="K25" s="121"/>
      <c r="L25" s="122"/>
      <c r="M25" s="116"/>
    </row>
    <row r="26" spans="3:13">
      <c r="C26" s="65" t="s">
        <v>32</v>
      </c>
      <c r="D26" s="132"/>
      <c r="E26" s="133"/>
      <c r="F26" s="113"/>
      <c r="G26" s="117"/>
      <c r="H26" s="117"/>
      <c r="I26" s="117"/>
      <c r="J26" s="118"/>
      <c r="K26" s="123"/>
      <c r="L26" s="124"/>
      <c r="M26" s="118"/>
    </row>
    <row r="27" spans="3:13">
      <c r="C27" s="65"/>
      <c r="D27" s="132"/>
      <c r="E27" s="133"/>
      <c r="F27" s="113"/>
      <c r="G27" s="117"/>
      <c r="H27" s="117"/>
      <c r="I27" s="117"/>
      <c r="J27" s="118"/>
      <c r="K27" s="123"/>
      <c r="L27" s="124"/>
      <c r="M27" s="118"/>
    </row>
    <row r="28" spans="3:13">
      <c r="C28" s="66"/>
      <c r="D28" s="134"/>
      <c r="E28" s="135"/>
      <c r="F28" s="114"/>
      <c r="G28" s="119"/>
      <c r="H28" s="119"/>
      <c r="I28" s="119"/>
      <c r="J28" s="120"/>
      <c r="K28" s="125"/>
      <c r="L28" s="126"/>
      <c r="M28" s="120"/>
    </row>
    <row r="29" spans="3:13">
      <c r="C29" s="64" t="s">
        <v>31</v>
      </c>
      <c r="D29" s="130"/>
      <c r="E29" s="131"/>
      <c r="F29" s="112"/>
      <c r="G29" s="115"/>
      <c r="H29" s="115"/>
      <c r="I29" s="115"/>
      <c r="J29" s="116"/>
      <c r="K29" s="121"/>
      <c r="L29" s="122"/>
      <c r="M29" s="116"/>
    </row>
    <row r="30" spans="3:13">
      <c r="C30" s="65" t="s">
        <v>32</v>
      </c>
      <c r="D30" s="132"/>
      <c r="E30" s="133"/>
      <c r="F30" s="113"/>
      <c r="G30" s="117"/>
      <c r="H30" s="117"/>
      <c r="I30" s="117"/>
      <c r="J30" s="118"/>
      <c r="K30" s="123"/>
      <c r="L30" s="124"/>
      <c r="M30" s="118"/>
    </row>
    <row r="31" spans="3:13">
      <c r="C31" s="65"/>
      <c r="D31" s="132"/>
      <c r="E31" s="133"/>
      <c r="F31" s="113"/>
      <c r="G31" s="117"/>
      <c r="H31" s="117"/>
      <c r="I31" s="117"/>
      <c r="J31" s="118"/>
      <c r="K31" s="123"/>
      <c r="L31" s="124"/>
      <c r="M31" s="118"/>
    </row>
    <row r="32" spans="3:13">
      <c r="C32" s="66"/>
      <c r="D32" s="134"/>
      <c r="E32" s="135"/>
      <c r="F32" s="114"/>
      <c r="G32" s="119"/>
      <c r="H32" s="119"/>
      <c r="I32" s="119"/>
      <c r="J32" s="120"/>
      <c r="K32" s="125"/>
      <c r="L32" s="126"/>
      <c r="M32" s="120"/>
    </row>
    <row r="33" spans="3:13">
      <c r="C33" s="65" t="s">
        <v>24</v>
      </c>
      <c r="D33" s="132"/>
      <c r="E33" s="133"/>
      <c r="F33" s="113"/>
      <c r="G33" s="117"/>
      <c r="H33" s="117"/>
      <c r="I33" s="117"/>
      <c r="J33" s="118"/>
      <c r="K33" s="123"/>
      <c r="L33" s="124"/>
      <c r="M33" s="118"/>
    </row>
    <row r="34" spans="3:13">
      <c r="C34" s="67"/>
      <c r="D34" s="132"/>
      <c r="E34" s="133"/>
      <c r="F34" s="113"/>
      <c r="G34" s="117"/>
      <c r="H34" s="117"/>
      <c r="I34" s="117"/>
      <c r="J34" s="118"/>
      <c r="K34" s="123"/>
      <c r="L34" s="124"/>
      <c r="M34" s="118"/>
    </row>
    <row r="35" spans="3:13">
      <c r="C35" s="68"/>
      <c r="D35" s="132"/>
      <c r="E35" s="133"/>
      <c r="F35" s="113"/>
      <c r="G35" s="117"/>
      <c r="H35" s="117"/>
      <c r="I35" s="117"/>
      <c r="J35" s="118"/>
      <c r="K35" s="123"/>
      <c r="L35" s="124"/>
      <c r="M35" s="118"/>
    </row>
    <row r="36" spans="3:13">
      <c r="C36" s="67"/>
      <c r="D36" s="132"/>
      <c r="E36" s="133"/>
      <c r="F36" s="113"/>
      <c r="G36" s="117"/>
      <c r="H36" s="117"/>
      <c r="I36" s="117"/>
      <c r="J36" s="118"/>
      <c r="K36" s="123"/>
      <c r="L36" s="124"/>
      <c r="M36" s="118"/>
    </row>
    <row r="37" spans="3:13">
      <c r="C37" s="67"/>
      <c r="D37" s="132"/>
      <c r="E37" s="133"/>
      <c r="F37" s="113"/>
      <c r="G37" s="117"/>
      <c r="H37" s="117"/>
      <c r="I37" s="117"/>
      <c r="J37" s="118"/>
      <c r="K37" s="123"/>
      <c r="L37" s="124"/>
      <c r="M37" s="118"/>
    </row>
    <row r="38" spans="3:13">
      <c r="C38" s="67"/>
      <c r="D38" s="132"/>
      <c r="E38" s="133"/>
      <c r="F38" s="113"/>
      <c r="G38" s="117"/>
      <c r="H38" s="117"/>
      <c r="I38" s="117"/>
      <c r="J38" s="118"/>
      <c r="K38" s="123"/>
      <c r="L38" s="124"/>
      <c r="M38" s="118"/>
    </row>
    <row r="39" spans="3:13">
      <c r="C39" s="68"/>
      <c r="D39" s="132"/>
      <c r="E39" s="133"/>
      <c r="F39" s="113"/>
      <c r="G39" s="117"/>
      <c r="H39" s="117"/>
      <c r="I39" s="117"/>
      <c r="J39" s="118"/>
      <c r="K39" s="123"/>
      <c r="L39" s="124"/>
      <c r="M39" s="118"/>
    </row>
    <row r="40" spans="3:13">
      <c r="C40" s="67"/>
      <c r="D40" s="132"/>
      <c r="E40" s="133"/>
      <c r="F40" s="113"/>
      <c r="G40" s="117"/>
      <c r="H40" s="117"/>
      <c r="I40" s="117"/>
      <c r="J40" s="118"/>
      <c r="K40" s="123"/>
      <c r="L40" s="124"/>
      <c r="M40" s="118"/>
    </row>
    <row r="41" spans="3:13">
      <c r="C41" s="67"/>
      <c r="D41" s="132"/>
      <c r="E41" s="133"/>
      <c r="F41" s="113"/>
      <c r="G41" s="117"/>
      <c r="H41" s="117"/>
      <c r="I41" s="117"/>
      <c r="J41" s="118"/>
      <c r="K41" s="123"/>
      <c r="L41" s="124"/>
      <c r="M41" s="118"/>
    </row>
    <row r="42" spans="3:13">
      <c r="C42" s="67"/>
      <c r="D42" s="132"/>
      <c r="E42" s="133"/>
      <c r="F42" s="113"/>
      <c r="G42" s="117"/>
      <c r="H42" s="117"/>
      <c r="I42" s="117"/>
      <c r="J42" s="118"/>
      <c r="K42" s="123"/>
      <c r="L42" s="124"/>
      <c r="M42" s="120"/>
    </row>
    <row r="43" spans="3:13" s="2" customFormat="1" ht="15" customHeight="1" thickBot="1">
      <c r="C43" s="106" t="s">
        <v>22</v>
      </c>
      <c r="D43" s="136">
        <f>SUM(D13:D42)</f>
        <v>0</v>
      </c>
      <c r="E43" s="137">
        <f>SUM(E13:E42)</f>
        <v>0</v>
      </c>
      <c r="F43" s="127">
        <f>SUM(F13:F42)</f>
        <v>0</v>
      </c>
      <c r="G43" s="128">
        <f>SUM(G13:G42)</f>
        <v>0</v>
      </c>
      <c r="H43" s="128">
        <f t="shared" ref="H43:M43" si="0">SUM(H13:H42)</f>
        <v>0</v>
      </c>
      <c r="I43" s="128">
        <f t="shared" si="0"/>
        <v>0</v>
      </c>
      <c r="J43" s="129">
        <f t="shared" si="0"/>
        <v>0</v>
      </c>
      <c r="K43" s="127">
        <f t="shared" si="0"/>
        <v>0</v>
      </c>
      <c r="L43" s="128">
        <f t="shared" si="0"/>
        <v>0</v>
      </c>
      <c r="M43" s="129">
        <f t="shared" si="0"/>
        <v>0</v>
      </c>
    </row>
    <row r="47" spans="3:13">
      <c r="C47" s="26"/>
    </row>
  </sheetData>
  <mergeCells count="2">
    <mergeCell ref="D11:E11"/>
    <mergeCell ref="F11:J11"/>
  </mergeCells>
  <phoneticPr fontId="29" type="noConversion"/>
  <pageMargins left="0.23622047244094491" right="0.23622047244094491" top="0.74803149606299213" bottom="0.74803149606299213" header="0.31496062992125984" footer="0.31496062992125984"/>
  <pageSetup paperSize="8" scale="87" orientation="landscape" r:id="rId1"/>
  <headerFooter>
    <oddHeader>&amp;LVille de Lille&amp;CCompte d'Exploitation Prévisionnel&amp;RDSP  - Lille Grand Palais</oddHeader>
    <oddFooter>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17</vt:i4>
      </vt:variant>
      <vt:variant>
        <vt:lpstr>Plages nommées</vt:lpstr>
      </vt:variant>
      <vt:variant>
        <vt:i4>14</vt:i4>
      </vt:variant>
    </vt:vector>
  </HeadingPairs>
  <TitlesOfParts>
    <vt:vector size="31" baseType="lpstr">
      <vt:lpstr>Présentation</vt:lpstr>
      <vt:lpstr>1 - CEP global</vt:lpstr>
      <vt:lpstr>2a Foires, Sal gd public et pro</vt:lpstr>
      <vt:lpstr>2b Congrès, conv, événement</vt:lpstr>
      <vt:lpstr>2c - Autres events org. tiers</vt:lpstr>
      <vt:lpstr>2d - Grande Foire</vt:lpstr>
      <vt:lpstr>2e - Autres events org. propre</vt:lpstr>
      <vt:lpstr>3 - Tarifs</vt:lpstr>
      <vt:lpstr>4a Détail personnel</vt:lpstr>
      <vt:lpstr>4b Détail interim</vt:lpstr>
      <vt:lpstr>4c Détail sous-traitance</vt:lpstr>
      <vt:lpstr>5 - Cpte GER</vt:lpstr>
      <vt:lpstr>6 - Investissements </vt:lpstr>
      <vt:lpstr>7 - Amortissement</vt:lpstr>
      <vt:lpstr>8 - Tableau emplois-ressources</vt:lpstr>
      <vt:lpstr>9 - Etats financiers</vt:lpstr>
      <vt:lpstr>10 - Redevance</vt:lpstr>
      <vt:lpstr>'3 - Tarifs'!Impression_des_titres</vt:lpstr>
      <vt:lpstr>'5 - Cpte GER'!Impression_des_titres</vt:lpstr>
      <vt:lpstr>'8 - Tableau emplois-ressources'!Impression_des_titres</vt:lpstr>
      <vt:lpstr>'1 - CEP global'!Zone_d_impression</vt:lpstr>
      <vt:lpstr>'2a Foires, Sal gd public et pro'!Zone_d_impression</vt:lpstr>
      <vt:lpstr>'2b Congrès, conv, événement'!Zone_d_impression</vt:lpstr>
      <vt:lpstr>'2c - Autres events org. tiers'!Zone_d_impression</vt:lpstr>
      <vt:lpstr>'2d - Grande Foire'!Zone_d_impression</vt:lpstr>
      <vt:lpstr>'3 - Tarifs'!Zone_d_impression</vt:lpstr>
      <vt:lpstr>'4a Détail personnel'!Zone_d_impression</vt:lpstr>
      <vt:lpstr>'4b Détail interim'!Zone_d_impression</vt:lpstr>
      <vt:lpstr>'4c Détail sous-traitance'!Zone_d_impression</vt:lpstr>
      <vt:lpstr>'5 - Cpte GER'!Zone_d_impression</vt:lpstr>
      <vt:lpstr>'8 - Tableau emplois-ressources'!Zone_d_impression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CEP Lille Grand Palais</dc:title>
  <dc:creator>Second Axe</dc:creator>
  <cp:lastModifiedBy>CORREZE Nathalie</cp:lastModifiedBy>
  <cp:lastPrinted>2015-12-10T18:06:13Z</cp:lastPrinted>
  <dcterms:created xsi:type="dcterms:W3CDTF">2010-05-12T13:52:34Z</dcterms:created>
  <dcterms:modified xsi:type="dcterms:W3CDTF">2023-06-12T07:46:58Z</dcterms:modified>
</cp:coreProperties>
</file>